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codeName="ThisWorkbook"/>
  <xr:revisionPtr revIDLastSave="0" documentId="13_ncr:1_{D618266F-0562-4BCF-B696-A78E6A2DFC07}" xr6:coauthVersionLast="47" xr6:coauthVersionMax="47" xr10:uidLastSave="{00000000-0000-0000-0000-000000000000}"/>
  <bookViews>
    <workbookView xWindow="-120" yWindow="-16320" windowWidth="29040" windowHeight="15720" xr2:uid="{019EC5BF-7172-4168-A353-D8DA3DF9680A}"/>
  </bookViews>
  <sheets>
    <sheet name="手順書" sheetId="28" r:id="rId1"/>
    <sheet name="初期設定" sheetId="27" r:id="rId2"/>
    <sheet name="総括表" sheetId="34" r:id="rId3"/>
    <sheet name="32【道路新設事業】（入力用）" sheetId="25" r:id="rId4"/>
    <sheet name="33【舗装工事業】（入力用）" sheetId="29" r:id="rId5"/>
    <sheet name="35【建築事業】（入力用）" sheetId="12" r:id="rId6"/>
    <sheet name="38【既設建築物設備工事業】（入力用）" sheetId="19" r:id="rId7"/>
    <sheet name="36【機械装置組立又は据付の事業(組立又は取付)】(入力用)" sheetId="21" r:id="rId8"/>
    <sheet name="36【機械装置組立又は据付の事業(その他)】(入力用)" sheetId="31" r:id="rId9"/>
    <sheet name="37【その他の建設事業（土木等）】（入力用）" sheetId="23" r:id="rId10"/>
    <sheet name="業種番号不明" sheetId="33" r:id="rId11"/>
    <sheet name="32【道路新設事業】（提出用）" sheetId="26" r:id="rId12"/>
    <sheet name="33【舗装工事業】（提出用）" sheetId="30" r:id="rId13"/>
    <sheet name="35【建築事業】（提出用）" sheetId="2" r:id="rId14"/>
    <sheet name="38【既設建築物設備工事業】（提出用） " sheetId="20" r:id="rId15"/>
    <sheet name="36【機械装置組立又は据付の事業(組立又は取付)】(提出用)" sheetId="22" r:id="rId16"/>
    <sheet name="36【機械装置組立又は据付の事業(その他)】(提出用)" sheetId="32" r:id="rId17"/>
    <sheet name="37【その他の建設事業（土木等）】（提出用）" sheetId="24" r:id="rId18"/>
  </sheets>
  <definedNames>
    <definedName name="_10月" localSheetId="3">'32【道路新設事業】（入力用）'!$BE$25:$BE$27</definedName>
    <definedName name="_10月" localSheetId="4">'33【舗装工事業】（入力用）'!$BE$25:$BE$27</definedName>
    <definedName name="_10月" localSheetId="8">'36【機械装置組立又は据付の事業(その他)】(入力用)'!$BE$25:$BE$27</definedName>
    <definedName name="_10月" localSheetId="7">'36【機械装置組立又は据付の事業(組立又は取付)】(入力用)'!$BE$25:$BE$27</definedName>
    <definedName name="_10月" localSheetId="9">'37【その他の建設事業（土木等）】（入力用）'!$BE$25:$BE$27</definedName>
    <definedName name="_10月" localSheetId="6">'38【既設建築物設備工事業】（入力用）'!$BE$25:$BE$27</definedName>
    <definedName name="_10月" localSheetId="10">業種番号不明!$BE$25:$BE$27</definedName>
    <definedName name="_10月">'35【建築事業】（入力用）'!$BE$25:$BE$27</definedName>
    <definedName name="_11月" localSheetId="3">'32【道路新設事業】（入力用）'!$BE$26:$BE$27</definedName>
    <definedName name="_11月" localSheetId="4">'33【舗装工事業】（入力用）'!$BE$26:$BE$27</definedName>
    <definedName name="_11月" localSheetId="8">'36【機械装置組立又は据付の事業(その他)】(入力用)'!$BE$26:$BE$27</definedName>
    <definedName name="_11月" localSheetId="7">'36【機械装置組立又は据付の事業(組立又は取付)】(入力用)'!$BE$26:$BE$27</definedName>
    <definedName name="_11月" localSheetId="9">'37【その他の建設事業（土木等）】（入力用）'!$BE$26:$BE$27</definedName>
    <definedName name="_11月" localSheetId="6">'38【既設建築物設備工事業】（入力用）'!$BE$26:$BE$27</definedName>
    <definedName name="_11月" localSheetId="10">業種番号不明!$BE$26:$BE$27</definedName>
    <definedName name="_11月">'35【建築事業】（入力用）'!$BE$26:$BE$27</definedName>
    <definedName name="_12月" localSheetId="3">'32【道路新設事業】（入力用）'!$BE$27</definedName>
    <definedName name="_12月" localSheetId="4">'33【舗装工事業】（入力用）'!$BE$27</definedName>
    <definedName name="_12月" localSheetId="8">'36【機械装置組立又は据付の事業(その他)】(入力用)'!$BE$27</definedName>
    <definedName name="_12月" localSheetId="7">'36【機械装置組立又は据付の事業(組立又は取付)】(入力用)'!$BE$27</definedName>
    <definedName name="_12月" localSheetId="9">'37【その他の建設事業（土木等）】（入力用）'!$BE$27</definedName>
    <definedName name="_12月" localSheetId="6">'38【既設建築物設備工事業】（入力用）'!$BE$27</definedName>
    <definedName name="_12月" localSheetId="10">業種番号不明!$BE$27</definedName>
    <definedName name="_12月">'35【建築事業】（入力用）'!$BE$27</definedName>
    <definedName name="_1月" localSheetId="3">'32【道路新設事業】（入力用）'!$BE$16:$BE$27</definedName>
    <definedName name="_1月" localSheetId="4">'33【舗装工事業】（入力用）'!$BE$16:$BE$27</definedName>
    <definedName name="_1月" localSheetId="8">'36【機械装置組立又は据付の事業(その他)】(入力用)'!$BE$16:$BE$27</definedName>
    <definedName name="_1月" localSheetId="7">'36【機械装置組立又は据付の事業(組立又は取付)】(入力用)'!$BE$16:$BE$27</definedName>
    <definedName name="_1月" localSheetId="9">'37【その他の建設事業（土木等）】（入力用）'!$BE$16:$BE$27</definedName>
    <definedName name="_1月" localSheetId="6">'38【既設建築物設備工事業】（入力用）'!$BE$16:$BE$27</definedName>
    <definedName name="_1月" localSheetId="10">業種番号不明!$BE$16:$BE$27</definedName>
    <definedName name="_1月">'35【建築事業】（入力用）'!$BE$16:$BE$27</definedName>
    <definedName name="_2月" localSheetId="3">'32【道路新設事業】（入力用）'!$BE$17:$BE$27</definedName>
    <definedName name="_2月" localSheetId="4">'33【舗装工事業】（入力用）'!$BE$17:$BE$27</definedName>
    <definedName name="_2月" localSheetId="8">'36【機械装置組立又は据付の事業(その他)】(入力用)'!$BE$17:$BE$27</definedName>
    <definedName name="_2月" localSheetId="7">'36【機械装置組立又は据付の事業(組立又は取付)】(入力用)'!$BE$17:$BE$27</definedName>
    <definedName name="_2月" localSheetId="9">'37【その他の建設事業（土木等）】（入力用）'!$BE$17:$BE$27</definedName>
    <definedName name="_2月" localSheetId="6">'38【既設建築物設備工事業】（入力用）'!$BE$17:$BE$27</definedName>
    <definedName name="_2月" localSheetId="10">業種番号不明!$BE$17:$BE$27</definedName>
    <definedName name="_2月">'35【建築事業】（入力用）'!$BE$17:$BE$27</definedName>
    <definedName name="_3月" localSheetId="3">'32【道路新設事業】（入力用）'!$BE$18:$BE$27</definedName>
    <definedName name="_3月" localSheetId="4">'33【舗装工事業】（入力用）'!$BE$18:$BE$27</definedName>
    <definedName name="_3月" localSheetId="8">'36【機械装置組立又は据付の事業(その他)】(入力用)'!$BE$18:$BE$27</definedName>
    <definedName name="_3月" localSheetId="7">'36【機械装置組立又は据付の事業(組立又は取付)】(入力用)'!$BE$18:$BE$27</definedName>
    <definedName name="_3月" localSheetId="9">'37【その他の建設事業（土木等）】（入力用）'!$BE$18:$BE$27</definedName>
    <definedName name="_3月" localSheetId="6">'38【既設建築物設備工事業】（入力用）'!$BE$18:$BE$27</definedName>
    <definedName name="_3月" localSheetId="10">業種番号不明!$BE$18:$BE$27</definedName>
    <definedName name="_3月">'35【建築事業】（入力用）'!$BE$18:$BE$27</definedName>
    <definedName name="_4月" localSheetId="3">'32【道路新設事業】（入力用）'!$BE$19:$BE$27</definedName>
    <definedName name="_4月" localSheetId="4">'33【舗装工事業】（入力用）'!$BE$19:$BE$27</definedName>
    <definedName name="_4月" localSheetId="8">'36【機械装置組立又は据付の事業(その他)】(入力用)'!$BE$19:$BE$27</definedName>
    <definedName name="_4月" localSheetId="7">'36【機械装置組立又は据付の事業(組立又は取付)】(入力用)'!$BE$19:$BE$27</definedName>
    <definedName name="_4月" localSheetId="9">'37【その他の建設事業（土木等）】（入力用）'!$BE$19:$BE$27</definedName>
    <definedName name="_4月" localSheetId="6">'38【既設建築物設備工事業】（入力用）'!$BE$19:$BE$27</definedName>
    <definedName name="_4月" localSheetId="10">業種番号不明!$BE$19:$BE$27</definedName>
    <definedName name="_4月">'35【建築事業】（入力用）'!$BE$19:$BE$27</definedName>
    <definedName name="_5月" localSheetId="3">'32【道路新設事業】（入力用）'!$BE$20:$BE$27</definedName>
    <definedName name="_5月" localSheetId="4">'33【舗装工事業】（入力用）'!$BE$20:$BE$27</definedName>
    <definedName name="_5月" localSheetId="8">'36【機械装置組立又は据付の事業(その他)】(入力用)'!$BE$20:$BE$27</definedName>
    <definedName name="_5月" localSheetId="7">'36【機械装置組立又は据付の事業(組立又は取付)】(入力用)'!$BE$20:$BE$27</definedName>
    <definedName name="_5月" localSheetId="9">'37【その他の建設事業（土木等）】（入力用）'!$BE$20:$BE$27</definedName>
    <definedName name="_5月" localSheetId="6">'38【既設建築物設備工事業】（入力用）'!$BE$20:$BE$27</definedName>
    <definedName name="_5月" localSheetId="10">業種番号不明!$BE$20:$BE$27</definedName>
    <definedName name="_5月">'35【建築事業】（入力用）'!$BE$20:$BE$27</definedName>
    <definedName name="_6月" localSheetId="3">'32【道路新設事業】（入力用）'!$BE$21:$BE$27</definedName>
    <definedName name="_6月" localSheetId="4">'33【舗装工事業】（入力用）'!$BE$21:$BE$27</definedName>
    <definedName name="_6月" localSheetId="8">'36【機械装置組立又は据付の事業(その他)】(入力用)'!$BE$21:$BE$27</definedName>
    <definedName name="_6月" localSheetId="7">'36【機械装置組立又は据付の事業(組立又は取付)】(入力用)'!$BE$21:$BE$27</definedName>
    <definedName name="_6月" localSheetId="9">'37【その他の建設事業（土木等）】（入力用）'!$BE$21:$BE$27</definedName>
    <definedName name="_6月" localSheetId="6">'38【既設建築物設備工事業】（入力用）'!$BE$21:$BE$27</definedName>
    <definedName name="_6月" localSheetId="10">業種番号不明!$BE$21:$BE$27</definedName>
    <definedName name="_6月">'35【建築事業】（入力用）'!$BE$21:$BE$27</definedName>
    <definedName name="_7月" localSheetId="3">'32【道路新設事業】（入力用）'!$BE$22:$BE$27</definedName>
    <definedName name="_7月" localSheetId="4">'33【舗装工事業】（入力用）'!$BE$22:$BE$27</definedName>
    <definedName name="_7月" localSheetId="8">'36【機械装置組立又は据付の事業(その他)】(入力用)'!$BE$22:$BE$27</definedName>
    <definedName name="_7月" localSheetId="7">'36【機械装置組立又は据付の事業(組立又は取付)】(入力用)'!$BE$22:$BE$27</definedName>
    <definedName name="_7月" localSheetId="9">'37【その他の建設事業（土木等）】（入力用）'!$BE$22:$BE$27</definedName>
    <definedName name="_7月" localSheetId="6">'38【既設建築物設備工事業】（入力用）'!$BE$22:$BE$27</definedName>
    <definedName name="_7月" localSheetId="10">業種番号不明!$BE$22:$BE$27</definedName>
    <definedName name="_7月">'35【建築事業】（入力用）'!$BE$22:$BE$27</definedName>
    <definedName name="_8月" localSheetId="3">'32【道路新設事業】（入力用）'!$BE$23:$BE$27</definedName>
    <definedName name="_8月" localSheetId="4">'33【舗装工事業】（入力用）'!$BE$23:$BE$27</definedName>
    <definedName name="_8月" localSheetId="8">'36【機械装置組立又は据付の事業(その他)】(入力用)'!$BE$23:$BE$27</definedName>
    <definedName name="_8月" localSheetId="7">'36【機械装置組立又は据付の事業(組立又は取付)】(入力用)'!$BE$23:$BE$27</definedName>
    <definedName name="_8月" localSheetId="9">'37【その他の建設事業（土木等）】（入力用）'!$BE$23:$BE$27</definedName>
    <definedName name="_8月" localSheetId="6">'38【既設建築物設備工事業】（入力用）'!$BE$23:$BE$27</definedName>
    <definedName name="_8月" localSheetId="10">業種番号不明!$BE$23:$BE$27</definedName>
    <definedName name="_8月">'35【建築事業】（入力用）'!$BE$23:$BE$27</definedName>
    <definedName name="_9月" localSheetId="3">'32【道路新設事業】（入力用）'!$BE$24:$BE$27</definedName>
    <definedName name="_9月" localSheetId="4">'33【舗装工事業】（入力用）'!$BE$24:$BE$27</definedName>
    <definedName name="_9月" localSheetId="8">'36【機械装置組立又は据付の事業(その他)】(入力用)'!$BE$24:$BE$27</definedName>
    <definedName name="_9月" localSheetId="7">'36【機械装置組立又は据付の事業(組立又は取付)】(入力用)'!$BE$24:$BE$27</definedName>
    <definedName name="_9月" localSheetId="9">'37【その他の建設事業（土木等）】（入力用）'!$BE$24:$BE$27</definedName>
    <definedName name="_9月" localSheetId="6">'38【既設建築物設備工事業】（入力用）'!$BE$24:$BE$27</definedName>
    <definedName name="_9月" localSheetId="10">業種番号不明!$BE$24:$BE$27</definedName>
    <definedName name="_9月">'35【建築事業】（入力用）'!$BE$24:$BE$27</definedName>
    <definedName name="_xlnm.Print_Area" localSheetId="11">IF('35【建築事業】（入力用）'!$BJ$16="",'32【道路新設事業】（提出用）'!$A$1:$AU$41,'32【道路新設事業】（提出用）'!$A$1:INDEX('32【道路新設事業】（提出用）'!$AU:$AU,'35【建築事業】（入力用）'!$BJ$16*'35【建築事業】（入力用）'!$BJ$14))</definedName>
    <definedName name="_xlnm.Print_Area" localSheetId="3">IF('32【道路新設事業】（入力用）'!$BJ$16="",'32【道路新設事業】（入力用）'!$A$1:$AU$41,'32【道路新設事業】（入力用）'!$A$1:INDEX('32【道路新設事業】（入力用）'!$AU:$AU,'32【道路新設事業】（入力用）'!$BJ$16*'32【道路新設事業】（入力用）'!$BJ$14))</definedName>
    <definedName name="_xlnm.Print_Area" localSheetId="12">IF('35【建築事業】（入力用）'!$BJ$16="",'33【舗装工事業】（提出用）'!$A$1:$AU$41,'33【舗装工事業】（提出用）'!$A$1:INDEX('33【舗装工事業】（提出用）'!$AU:$AU,'35【建築事業】（入力用）'!$BJ$16*'35【建築事業】（入力用）'!$BJ$14))</definedName>
    <definedName name="_xlnm.Print_Area" localSheetId="4">IF('33【舗装工事業】（入力用）'!$BJ$16="",'33【舗装工事業】（入力用）'!$A$1:$AU$41,'33【舗装工事業】（入力用）'!$A$1:INDEX('33【舗装工事業】（入力用）'!$AU:$AU,'33【舗装工事業】（入力用）'!$BJ$16*'33【舗装工事業】（入力用）'!$BJ$14))</definedName>
    <definedName name="_xlnm.Print_Area" localSheetId="13">IF('35【建築事業】（入力用）'!$BJ$16="",'35【建築事業】（提出用）'!$A$1:$AU$41,'35【建築事業】（提出用）'!$A$1:INDEX('35【建築事業】（提出用）'!$AU:$AU,'35【建築事業】（入力用）'!$BJ$16*'35【建築事業】（入力用）'!$BJ$14))</definedName>
    <definedName name="_xlnm.Print_Area" localSheetId="5">IF('35【建築事業】（入力用）'!$BJ$16="",'35【建築事業】（入力用）'!$A$1:$AU$41,'35【建築事業】（入力用）'!$A$1:INDEX('35【建築事業】（入力用）'!$AU:$AU,'35【建築事業】（入力用）'!$BJ$16*'35【建築事業】（入力用）'!$BJ$14))</definedName>
    <definedName name="_xlnm.Print_Area" localSheetId="16">IF('35【建築事業】（入力用）'!$BJ$16="",'36【機械装置組立又は据付の事業(その他)】(提出用)'!$A$1:$AU$41,'36【機械装置組立又は据付の事業(その他)】(提出用)'!$A$1:INDEX('36【機械装置組立又は据付の事業(その他)】(提出用)'!$AU:$AU,'35【建築事業】（入力用）'!$BJ$16*'35【建築事業】（入力用）'!$BJ$14))</definedName>
    <definedName name="_xlnm.Print_Area" localSheetId="8">IF('36【機械装置組立又は据付の事業(その他)】(入力用)'!$BJ$16="",'36【機械装置組立又は据付の事業(その他)】(入力用)'!$A$1:$AU$41,'36【機械装置組立又は据付の事業(その他)】(入力用)'!$A$1:INDEX('36【機械装置組立又は据付の事業(その他)】(入力用)'!$AU:$AU,'36【機械装置組立又は据付の事業(その他)】(入力用)'!$BJ$16*'36【機械装置組立又は据付の事業(その他)】(入力用)'!$BJ$14))</definedName>
    <definedName name="_xlnm.Print_Area" localSheetId="15">IF('35【建築事業】（入力用）'!$BJ$16="",'36【機械装置組立又は据付の事業(組立又は取付)】(提出用)'!$A$1:$AU$41,'36【機械装置組立又は据付の事業(組立又は取付)】(提出用)'!$A$1:INDEX('36【機械装置組立又は据付の事業(組立又は取付)】(提出用)'!$AU:$AU,'35【建築事業】（入力用）'!$BJ$16*'35【建築事業】（入力用）'!$BJ$14))</definedName>
    <definedName name="_xlnm.Print_Area" localSheetId="7">IF('36【機械装置組立又は据付の事業(組立又は取付)】(入力用)'!$BJ$16="",'36【機械装置組立又は据付の事業(組立又は取付)】(入力用)'!$A$1:$AU$41,'36【機械装置組立又は据付の事業(組立又は取付)】(入力用)'!$A$1:INDEX('36【機械装置組立又は据付の事業(組立又は取付)】(入力用)'!$AU:$AU,'36【機械装置組立又は据付の事業(組立又は取付)】(入力用)'!$BJ$16*'36【機械装置組立又は据付の事業(組立又は取付)】(入力用)'!$BJ$14))</definedName>
    <definedName name="_xlnm.Print_Area" localSheetId="17">IF('35【建築事業】（入力用）'!$BJ$16="",'37【その他の建設事業（土木等）】（提出用）'!$A$1:$AU$41,'37【その他の建設事業（土木等）】（提出用）'!$A$1:INDEX('37【その他の建設事業（土木等）】（提出用）'!$AU:$AU,'35【建築事業】（入力用）'!$BJ$16*'35【建築事業】（入力用）'!$BJ$14))</definedName>
    <definedName name="_xlnm.Print_Area" localSheetId="9">IF('37【その他の建設事業（土木等）】（入力用）'!$BJ$16="",'37【その他の建設事業（土木等）】（入力用）'!$A$1:$AU$41,'37【その他の建設事業（土木等）】（入力用）'!$A$1:INDEX('37【その他の建設事業（土木等）】（入力用）'!$AU:$AU,'37【その他の建設事業（土木等）】（入力用）'!$BJ$16*'37【その他の建設事業（土木等）】（入力用）'!$BJ$14))</definedName>
    <definedName name="_xlnm.Print_Area" localSheetId="14">IF('35【建築事業】（入力用）'!$BJ$16="",'38【既設建築物設備工事業】（提出用） '!$A$1:$AU$41,'38【既設建築物設備工事業】（提出用） '!$A$1:INDEX('38【既設建築物設備工事業】（提出用） '!$AU:$AU,'35【建築事業】（入力用）'!$BJ$16*'35【建築事業】（入力用）'!$BJ$14))</definedName>
    <definedName name="_xlnm.Print_Area" localSheetId="6">IF('38【既設建築物設備工事業】（入力用）'!$BJ$16="",'38【既設建築物設備工事業】（入力用）'!$A$1:$AU$41,'38【既設建築物設備工事業】（入力用）'!$A$1:INDEX('38【既設建築物設備工事業】（入力用）'!$AU:$AU,'38【既設建築物設備工事業】（入力用）'!$BJ$16*'38【既設建築物設備工事業】（入力用）'!$BJ$14))</definedName>
    <definedName name="_xlnm.Print_Area" localSheetId="10">IF(業種番号不明!$BJ$16="",業種番号不明!$A$1:$AU$41,業種番号不明!$A$1:INDEX(業種番号不明!$AU:$AU,業種番号不明!$BJ$16*業種番号不明!$BJ$14))</definedName>
    <definedName name="_xlnm.Print_Area" localSheetId="2">総括表!$A$1:$AC$62</definedName>
    <definedName name="可能">#REF!</definedName>
    <definedName name="概算年度">#REF!</definedName>
    <definedName name="空白" localSheetId="3">'32【道路新設事業】（入力用）'!$BP$14</definedName>
    <definedName name="空白" localSheetId="4">'33【舗装工事業】（入力用）'!$BP$14</definedName>
    <definedName name="空白" localSheetId="8">'36【機械装置組立又は据付の事業(その他)】(入力用)'!$BP$14</definedName>
    <definedName name="空白" localSheetId="7">'36【機械装置組立又は据付の事業(組立又は取付)】(入力用)'!$BP$14</definedName>
    <definedName name="空白" localSheetId="9">'37【その他の建設事業（土木等）】（入力用）'!$BP$14</definedName>
    <definedName name="空白" localSheetId="6">'38【既設建築物設備工事業】（入力用）'!$BP$14</definedName>
    <definedName name="空白" localSheetId="10">業種番号不明!$BP$14</definedName>
    <definedName name="空白">'35【建築事業】（入力用）'!$BP$14</definedName>
    <definedName name="事業の期間・最小値">#REF!</definedName>
    <definedName name="事業の期間・最大値">#REF!</definedName>
    <definedName name="事業の種類">#REF!</definedName>
    <definedName name="事業の種類控除">#REF!</definedName>
    <definedName name="対象年1_3月" localSheetId="3">'32【道路新設事業】（入力用）'!$BD$16:$BD$18</definedName>
    <definedName name="対象年1_3月" localSheetId="4">'33【舗装工事業】（入力用）'!$BD$16:$BD$18</definedName>
    <definedName name="対象年1_3月" localSheetId="8">'36【機械装置組立又は据付の事業(その他)】(入力用)'!$BD$16:$BD$18</definedName>
    <definedName name="対象年1_3月" localSheetId="7">'36【機械装置組立又は据付の事業(組立又は取付)】(入力用)'!$BD$16:$BD$18</definedName>
    <definedName name="対象年1_3月" localSheetId="9">'37【その他の建設事業（土木等）】（入力用）'!$BD$16:$BD$18</definedName>
    <definedName name="対象年1_3月" localSheetId="6">'38【既設建築物設備工事業】（入力用）'!$BD$16:$BD$18</definedName>
    <definedName name="対象年1_3月" localSheetId="10">業種番号不明!$BD$16:$BD$18</definedName>
    <definedName name="対象年1_3月">'35【建築事業】（入力用）'!$BD$16:$BD$18</definedName>
    <definedName name="対象年2_3月" localSheetId="3">'32【道路新設事業】（入力用）'!$BD$17:$BD$18</definedName>
    <definedName name="対象年2_3月" localSheetId="4">'33【舗装工事業】（入力用）'!$BD$17:$BD$18</definedName>
    <definedName name="対象年2_3月" localSheetId="8">'36【機械装置組立又は据付の事業(その他)】(入力用)'!$BD$17:$BD$18</definedName>
    <definedName name="対象年2_3月" localSheetId="7">'36【機械装置組立又は据付の事業(組立又は取付)】(入力用)'!$BD$17:$BD$18</definedName>
    <definedName name="対象年2_3月" localSheetId="9">'37【その他の建設事業（土木等）】（入力用）'!$BD$17:$BD$18</definedName>
    <definedName name="対象年2_3月" localSheetId="6">'38【既設建築物設備工事業】（入力用）'!$BD$17:$BD$18</definedName>
    <definedName name="対象年2_3月" localSheetId="10">業種番号不明!$BD$17:$BD$18</definedName>
    <definedName name="対象年2_3月">'35【建築事業】（入力用）'!$BD$17:$BD$18</definedName>
    <definedName name="対象年3月" localSheetId="3">'32【道路新設事業】（入力用）'!$BD$18</definedName>
    <definedName name="対象年3月" localSheetId="4">'33【舗装工事業】（入力用）'!$BD$18</definedName>
    <definedName name="対象年3月" localSheetId="8">'36【機械装置組立又は据付の事業(その他)】(入力用)'!$BD$18</definedName>
    <definedName name="対象年3月" localSheetId="7">'36【機械装置組立又は据付の事業(組立又は取付)】(入力用)'!$BD$18</definedName>
    <definedName name="対象年3月" localSheetId="9">'37【その他の建設事業（土木等）】（入力用）'!$BD$18</definedName>
    <definedName name="対象年3月" localSheetId="6">'38【既設建築物設備工事業】（入力用）'!$BD$18</definedName>
    <definedName name="対象年3月" localSheetId="10">業種番号不明!$BD$18</definedName>
    <definedName name="対象年3月">'35【建築事業】（入力用）'!$BD$18</definedName>
    <definedName name="賃金算定基準">#REF!</definedName>
    <definedName name="平31_1" localSheetId="3">'32【道路新設事業】（入力用）'!$BE$16:$BE$19</definedName>
    <definedName name="平31_1" localSheetId="4">'33【舗装工事業】（入力用）'!$BE$16:$BE$19</definedName>
    <definedName name="平31_1" localSheetId="8">'36【機械装置組立又は据付の事業(その他)】(入力用)'!$BE$16:$BE$19</definedName>
    <definedName name="平31_1" localSheetId="7">'36【機械装置組立又は据付の事業(組立又は取付)】(入力用)'!$BE$16:$BE$19</definedName>
    <definedName name="平31_1" localSheetId="9">'37【その他の建設事業（土木等）】（入力用）'!$BE$16:$BE$19</definedName>
    <definedName name="平31_1" localSheetId="6">'38【既設建築物設備工事業】（入力用）'!$BE$16:$BE$19</definedName>
    <definedName name="平31_1" localSheetId="10">業種番号不明!$BE$16:$BE$19</definedName>
    <definedName name="平31_1">'35【建築事業】（入力用）'!$BE$16:$BE$19</definedName>
    <definedName name="平31_2" localSheetId="3">'32【道路新設事業】（入力用）'!$BE$17:$BE$19</definedName>
    <definedName name="平31_2" localSheetId="4">'33【舗装工事業】（入力用）'!$BE$17:$BE$19</definedName>
    <definedName name="平31_2" localSheetId="8">'36【機械装置組立又は据付の事業(その他)】(入力用)'!$BE$17:$BE$19</definedName>
    <definedName name="平31_2" localSheetId="7">'36【機械装置組立又は据付の事業(組立又は取付)】(入力用)'!$BE$17:$BE$19</definedName>
    <definedName name="平31_2" localSheetId="9">'37【その他の建設事業（土木等）】（入力用）'!$BE$17:$BE$19</definedName>
    <definedName name="平31_2" localSheetId="6">'38【既設建築物設備工事業】（入力用）'!$BE$17:$BE$19</definedName>
    <definedName name="平31_2" localSheetId="10">業種番号不明!$BE$17:$BE$19</definedName>
    <definedName name="平31_2">'35【建築事業】（入力用）'!$BE$17:$BE$19</definedName>
    <definedName name="平31_3" localSheetId="3">'32【道路新設事業】（入力用）'!$BE$18:$BE$19</definedName>
    <definedName name="平31_3" localSheetId="4">'33【舗装工事業】（入力用）'!$BE$18:$BE$19</definedName>
    <definedName name="平31_3" localSheetId="8">'36【機械装置組立又は据付の事業(その他)】(入力用)'!$BE$18:$BE$19</definedName>
    <definedName name="平31_3" localSheetId="7">'36【機械装置組立又は据付の事業(組立又は取付)】(入力用)'!$BE$18:$BE$19</definedName>
    <definedName name="平31_3" localSheetId="9">'37【その他の建設事業（土木等）】（入力用）'!$BE$18:$BE$19</definedName>
    <definedName name="平31_3" localSheetId="6">'38【既設建築物設備工事業】（入力用）'!$BE$18:$BE$19</definedName>
    <definedName name="平31_3" localSheetId="10">業種番号不明!$BE$18:$BE$19</definedName>
    <definedName name="平31_3">'35【建築事業】（入力用）'!$BE$18:$BE$19</definedName>
    <definedName name="平31_4" localSheetId="3">'32【道路新設事業】（入力用）'!$BE$19</definedName>
    <definedName name="平31_4" localSheetId="4">'33【舗装工事業】（入力用）'!$BE$19</definedName>
    <definedName name="平31_4" localSheetId="8">'36【機械装置組立又は据付の事業(その他)】(入力用)'!$BE$19</definedName>
    <definedName name="平31_4" localSheetId="7">'36【機械装置組立又は据付の事業(組立又は取付)】(入力用)'!$BE$19</definedName>
    <definedName name="平31_4" localSheetId="9">'37【その他の建設事業（土木等）】（入力用）'!$BE$19</definedName>
    <definedName name="平31_4" localSheetId="6">'38【既設建築物設備工事業】（入力用）'!$BE$19</definedName>
    <definedName name="平31_4" localSheetId="10">業種番号不明!$BE$19</definedName>
    <definedName name="平31_4">'35【建築事業】（入力用）'!$BE$19</definedName>
    <definedName name="労務比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33" l="1"/>
  <c r="J31" i="23"/>
  <c r="J31" i="31"/>
  <c r="J31" i="21"/>
  <c r="J31" i="19"/>
  <c r="J31" i="12"/>
  <c r="J31" i="29"/>
  <c r="AA60" i="34" l="1"/>
  <c r="AJ31" i="25" l="1"/>
  <c r="AO30" i="25"/>
  <c r="AJ30" i="25"/>
  <c r="AP31" i="25"/>
  <c r="AM31" i="25"/>
  <c r="AC32" i="25"/>
  <c r="J31" i="25"/>
  <c r="D31" i="25"/>
  <c r="C7" i="34"/>
  <c r="C59" i="34"/>
  <c r="L60" i="34"/>
  <c r="U6" i="34"/>
  <c r="Z19" i="26"/>
  <c r="V63" i="24"/>
  <c r="AD61" i="20"/>
  <c r="AD63" i="20"/>
  <c r="AD65" i="20"/>
  <c r="AD67" i="20"/>
  <c r="AD69" i="20"/>
  <c r="AD71" i="20"/>
  <c r="AD73" i="20"/>
  <c r="AD75" i="20"/>
  <c r="AD77" i="20"/>
  <c r="Z77" i="20"/>
  <c r="Z75" i="20"/>
  <c r="Z73" i="20"/>
  <c r="Z71" i="20"/>
  <c r="Z69" i="20"/>
  <c r="Z67" i="20"/>
  <c r="Z65" i="20"/>
  <c r="Z63" i="20"/>
  <c r="Z61" i="20"/>
  <c r="V77" i="20"/>
  <c r="V75" i="20"/>
  <c r="V73" i="20"/>
  <c r="V71" i="20"/>
  <c r="V69" i="20"/>
  <c r="V67" i="20"/>
  <c r="V65" i="20"/>
  <c r="V63" i="20"/>
  <c r="V61" i="20"/>
  <c r="F78" i="20"/>
  <c r="S77" i="20"/>
  <c r="S76" i="20"/>
  <c r="S75" i="20"/>
  <c r="S74" i="20"/>
  <c r="S73" i="20"/>
  <c r="S72" i="20"/>
  <c r="S71" i="20"/>
  <c r="S70" i="20"/>
  <c r="S69" i="20"/>
  <c r="S68" i="20"/>
  <c r="S67" i="20"/>
  <c r="S66" i="20"/>
  <c r="S65" i="20"/>
  <c r="S64" i="20"/>
  <c r="S63" i="20"/>
  <c r="S62" i="20"/>
  <c r="S61" i="20"/>
  <c r="S60" i="20"/>
  <c r="Q77" i="20"/>
  <c r="Q76" i="20"/>
  <c r="Q75" i="20"/>
  <c r="Q74" i="20"/>
  <c r="Q73" i="20"/>
  <c r="Q72" i="20"/>
  <c r="Q71" i="20"/>
  <c r="Q70" i="20"/>
  <c r="Q69" i="20"/>
  <c r="Q68" i="20"/>
  <c r="Q67" i="20"/>
  <c r="Q66" i="20"/>
  <c r="Q65" i="20"/>
  <c r="Q64" i="20"/>
  <c r="Q63" i="20"/>
  <c r="Q62" i="20"/>
  <c r="Q61" i="20"/>
  <c r="Q60" i="20"/>
  <c r="O77" i="20"/>
  <c r="O76" i="20"/>
  <c r="O75" i="20"/>
  <c r="O74" i="20"/>
  <c r="O73" i="20"/>
  <c r="O72" i="20"/>
  <c r="O71" i="20"/>
  <c r="O70" i="20"/>
  <c r="O69" i="20"/>
  <c r="O68" i="20"/>
  <c r="O67" i="20"/>
  <c r="O66" i="20"/>
  <c r="O65" i="20"/>
  <c r="O64" i="20"/>
  <c r="O63" i="20"/>
  <c r="O62" i="20"/>
  <c r="O61" i="20"/>
  <c r="O60" i="20"/>
  <c r="AN81" i="33"/>
  <c r="AD79" i="33"/>
  <c r="Z79" i="33"/>
  <c r="V79" i="33"/>
  <c r="AZ77" i="33"/>
  <c r="AH77" i="33"/>
  <c r="BU76" i="33"/>
  <c r="BT76" i="33"/>
  <c r="BS76" i="33"/>
  <c r="BV76" i="33" s="1"/>
  <c r="BO76" i="33"/>
  <c r="BR76" i="33" s="1"/>
  <c r="BA76" i="33"/>
  <c r="AX76" i="33"/>
  <c r="AV76" i="33"/>
  <c r="AW76" i="33" s="1"/>
  <c r="AH75" i="33"/>
  <c r="BU74" i="33"/>
  <c r="BT74" i="33"/>
  <c r="BS74" i="33"/>
  <c r="BV74" i="33" s="1"/>
  <c r="BO74" i="33"/>
  <c r="BR74" i="33" s="1"/>
  <c r="BA74" i="33"/>
  <c r="AV74" i="33"/>
  <c r="AZ75" i="33" s="1"/>
  <c r="AH73" i="33"/>
  <c r="BU72" i="33"/>
  <c r="BT72" i="33"/>
  <c r="BS72" i="33"/>
  <c r="BV72" i="33" s="1"/>
  <c r="BO72" i="33"/>
  <c r="BP72" i="33" s="1"/>
  <c r="BA72" i="33"/>
  <c r="AV72" i="33"/>
  <c r="AH71" i="33"/>
  <c r="BU70" i="33"/>
  <c r="BT70" i="33"/>
  <c r="BS70" i="33"/>
  <c r="BV70" i="33" s="1"/>
  <c r="BO70" i="33"/>
  <c r="BR70" i="33" s="1"/>
  <c r="BA70" i="33"/>
  <c r="AX70" i="33"/>
  <c r="AV70" i="33"/>
  <c r="AZ71" i="33" s="1"/>
  <c r="AZ69" i="33"/>
  <c r="AH69" i="33"/>
  <c r="BU68" i="33"/>
  <c r="BT68" i="33"/>
  <c r="BS68" i="33"/>
  <c r="BV68" i="33" s="1"/>
  <c r="BO68" i="33"/>
  <c r="BR68" i="33" s="1"/>
  <c r="BA68" i="33"/>
  <c r="AX68" i="33"/>
  <c r="AV68" i="33"/>
  <c r="AW68" i="33" s="1"/>
  <c r="AH67" i="33"/>
  <c r="BU66" i="33"/>
  <c r="BT66" i="33"/>
  <c r="BS66" i="33"/>
  <c r="BV66" i="33" s="1"/>
  <c r="BO66" i="33"/>
  <c r="BA66" i="33"/>
  <c r="AV66" i="33"/>
  <c r="AX66" i="33" s="1"/>
  <c r="AH65" i="33"/>
  <c r="BU64" i="33"/>
  <c r="BT64" i="33"/>
  <c r="BS64" i="33"/>
  <c r="BV64" i="33" s="1"/>
  <c r="BO64" i="33"/>
  <c r="BP64" i="33" s="1"/>
  <c r="BA64" i="33"/>
  <c r="AW64" i="33"/>
  <c r="AV64" i="33"/>
  <c r="AH63" i="33"/>
  <c r="BU62" i="33"/>
  <c r="BT62" i="33"/>
  <c r="BS62" i="33"/>
  <c r="BV62" i="33" s="1"/>
  <c r="BO62" i="33"/>
  <c r="BP62" i="33" s="1"/>
  <c r="BA62" i="33"/>
  <c r="AV62" i="33"/>
  <c r="AZ63" i="33" s="1"/>
  <c r="AZ61" i="33"/>
  <c r="AH61" i="33"/>
  <c r="AY61" i="33" s="1"/>
  <c r="BU60" i="33"/>
  <c r="BT60" i="33"/>
  <c r="BS60" i="33"/>
  <c r="BV60" i="33" s="1"/>
  <c r="BO60" i="33"/>
  <c r="BQ60" i="33" s="1"/>
  <c r="BA60" i="33"/>
  <c r="BA78" i="33" s="1"/>
  <c r="AV60" i="33"/>
  <c r="AW60" i="33" s="1"/>
  <c r="AC34" i="33"/>
  <c r="AC32" i="33"/>
  <c r="AP31" i="33"/>
  <c r="AM31" i="33"/>
  <c r="AJ31" i="33"/>
  <c r="G31" i="33"/>
  <c r="D31" i="33"/>
  <c r="AO30" i="33"/>
  <c r="AJ30" i="33"/>
  <c r="AN29" i="33"/>
  <c r="AD27" i="33"/>
  <c r="Z27" i="33"/>
  <c r="V27" i="33"/>
  <c r="AD29" i="33" s="1"/>
  <c r="AH25" i="33"/>
  <c r="BU24" i="33"/>
  <c r="BT24" i="33"/>
  <c r="BS24" i="33"/>
  <c r="BV24" i="33" s="1"/>
  <c r="BO24" i="33"/>
  <c r="BQ24" i="33" s="1"/>
  <c r="BA24" i="33"/>
  <c r="AV24" i="33"/>
  <c r="AZ25" i="33" s="1"/>
  <c r="AZ23" i="33"/>
  <c r="AH23" i="33"/>
  <c r="BU22" i="33"/>
  <c r="BT22" i="33"/>
  <c r="BS22" i="33"/>
  <c r="BV22" i="33" s="1"/>
  <c r="BO22" i="33"/>
  <c r="BQ22" i="33" s="1"/>
  <c r="BA22" i="33"/>
  <c r="BA26" i="33" s="1"/>
  <c r="AX22" i="33"/>
  <c r="AW22" i="33"/>
  <c r="AV22" i="33"/>
  <c r="AZ21" i="33"/>
  <c r="AH21" i="33"/>
  <c r="AY21" i="33" s="1"/>
  <c r="BU20" i="33"/>
  <c r="BT20" i="33"/>
  <c r="BS20" i="33"/>
  <c r="BV20" i="33" s="1"/>
  <c r="BO20" i="33"/>
  <c r="BR20" i="33" s="1"/>
  <c r="BA20" i="33"/>
  <c r="AX20" i="33"/>
  <c r="AW20" i="33"/>
  <c r="AV20" i="33"/>
  <c r="BH19" i="33"/>
  <c r="BH20" i="33" s="1"/>
  <c r="BH21" i="33" s="1"/>
  <c r="BH22" i="33" s="1"/>
  <c r="BH23" i="33" s="1"/>
  <c r="BH24" i="33" s="1"/>
  <c r="BH25" i="33" s="1"/>
  <c r="BH26" i="33" s="1"/>
  <c r="BH27" i="33" s="1"/>
  <c r="BH28" i="33" s="1"/>
  <c r="BH29" i="33" s="1"/>
  <c r="BH30" i="33" s="1"/>
  <c r="BH31" i="33" s="1"/>
  <c r="BH32" i="33" s="1"/>
  <c r="BH33" i="33" s="1"/>
  <c r="BH34" i="33" s="1"/>
  <c r="BH35" i="33" s="1"/>
  <c r="BH36" i="33" s="1"/>
  <c r="BH37" i="33" s="1"/>
  <c r="BH38" i="33" s="1"/>
  <c r="BH39" i="33" s="1"/>
  <c r="BH40" i="33" s="1"/>
  <c r="BH41" i="33" s="1"/>
  <c r="BH42" i="33" s="1"/>
  <c r="BH43" i="33" s="1"/>
  <c r="BH44" i="33" s="1"/>
  <c r="BH45" i="33" s="1"/>
  <c r="BG19" i="33"/>
  <c r="BG20" i="33" s="1"/>
  <c r="AH19" i="33"/>
  <c r="AY19" i="33" s="1"/>
  <c r="BU18" i="33"/>
  <c r="BT18" i="33"/>
  <c r="BS18" i="33"/>
  <c r="BV18" i="33" s="1"/>
  <c r="BO18" i="33"/>
  <c r="BP18" i="33" s="1"/>
  <c r="BG18" i="33"/>
  <c r="BA18" i="33"/>
  <c r="AV18" i="33"/>
  <c r="BH17" i="33"/>
  <c r="BH18" i="33" s="1"/>
  <c r="AH17" i="33"/>
  <c r="BU16" i="33"/>
  <c r="BT16" i="33"/>
  <c r="BS16" i="33"/>
  <c r="BV16" i="33" s="1"/>
  <c r="BO16" i="33"/>
  <c r="BP16" i="33" s="1"/>
  <c r="BA16" i="33"/>
  <c r="AV16" i="33"/>
  <c r="W10" i="33"/>
  <c r="W54" i="33" s="1"/>
  <c r="V10" i="33"/>
  <c r="V54" i="33" s="1"/>
  <c r="U10" i="33"/>
  <c r="U54" i="33" s="1"/>
  <c r="AN65" i="29"/>
  <c r="AH77" i="29"/>
  <c r="AN77" i="29" s="1"/>
  <c r="AH75" i="29"/>
  <c r="AN75" i="29" s="1"/>
  <c r="AH73" i="29"/>
  <c r="AN73" i="29" s="1"/>
  <c r="AH71" i="29"/>
  <c r="AN71" i="29" s="1"/>
  <c r="AH69" i="29"/>
  <c r="AN69" i="29" s="1"/>
  <c r="AH67" i="29"/>
  <c r="AN67" i="29" s="1"/>
  <c r="AH65" i="29"/>
  <c r="AH63" i="29"/>
  <c r="AN63" i="29" s="1"/>
  <c r="AH61" i="29"/>
  <c r="AN61" i="29" s="1"/>
  <c r="AD77" i="32"/>
  <c r="AD75" i="32"/>
  <c r="AD73" i="32"/>
  <c r="AD71" i="32"/>
  <c r="AD69" i="32"/>
  <c r="AD67" i="32"/>
  <c r="AD65" i="32"/>
  <c r="AD63" i="32"/>
  <c r="AD61" i="32"/>
  <c r="Z61" i="32"/>
  <c r="Z63" i="32"/>
  <c r="Z65" i="32"/>
  <c r="Z67" i="32"/>
  <c r="Z69" i="32"/>
  <c r="Z71" i="32"/>
  <c r="Z73" i="32"/>
  <c r="Z75" i="32"/>
  <c r="Z77" i="32"/>
  <c r="V77" i="32"/>
  <c r="V75" i="32"/>
  <c r="V73" i="32"/>
  <c r="V71" i="32"/>
  <c r="V69" i="32"/>
  <c r="V67" i="32"/>
  <c r="V65" i="32"/>
  <c r="V63" i="32"/>
  <c r="V61" i="32"/>
  <c r="S77" i="32"/>
  <c r="S76" i="32"/>
  <c r="S75" i="32"/>
  <c r="S74" i="32"/>
  <c r="S73" i="32"/>
  <c r="S72" i="32"/>
  <c r="S71" i="32"/>
  <c r="S70" i="32"/>
  <c r="S69" i="32"/>
  <c r="S68" i="32"/>
  <c r="S67" i="32"/>
  <c r="S66" i="32"/>
  <c r="S65" i="32"/>
  <c r="S64" i="32"/>
  <c r="S63" i="32"/>
  <c r="S62" i="32"/>
  <c r="S61" i="32"/>
  <c r="S60" i="32"/>
  <c r="Q77" i="32"/>
  <c r="Q76" i="32"/>
  <c r="Q75" i="32"/>
  <c r="Q74" i="32"/>
  <c r="Q73" i="32"/>
  <c r="Q72" i="32"/>
  <c r="Q71" i="32"/>
  <c r="Q70" i="32"/>
  <c r="Q69" i="32"/>
  <c r="Q68" i="32"/>
  <c r="Q67" i="32"/>
  <c r="Q66" i="32"/>
  <c r="Q65" i="32"/>
  <c r="Q64" i="32"/>
  <c r="Q63" i="32"/>
  <c r="Q62" i="32"/>
  <c r="Q61" i="32"/>
  <c r="Q60" i="32"/>
  <c r="O77" i="32"/>
  <c r="O76" i="32"/>
  <c r="O75" i="32"/>
  <c r="O74" i="32"/>
  <c r="O73" i="32"/>
  <c r="O72" i="32"/>
  <c r="O71" i="32"/>
  <c r="O70" i="32"/>
  <c r="O69" i="32"/>
  <c r="O68" i="32"/>
  <c r="O67" i="32"/>
  <c r="O66" i="32"/>
  <c r="O65" i="32"/>
  <c r="O64" i="32"/>
  <c r="O63" i="32"/>
  <c r="O62" i="32"/>
  <c r="O61" i="32"/>
  <c r="O60" i="32"/>
  <c r="F78" i="32"/>
  <c r="B62" i="32"/>
  <c r="B64" i="32"/>
  <c r="B66" i="32"/>
  <c r="B68" i="32"/>
  <c r="B70" i="32"/>
  <c r="B72" i="32"/>
  <c r="B74" i="32"/>
  <c r="B76" i="32"/>
  <c r="B60" i="32"/>
  <c r="AH77" i="21"/>
  <c r="AN77" i="21" s="1"/>
  <c r="AH75" i="21"/>
  <c r="AN75" i="21" s="1"/>
  <c r="AH73" i="21"/>
  <c r="AN73" i="21" s="1"/>
  <c r="AH71" i="21"/>
  <c r="AN71" i="21" s="1"/>
  <c r="AH69" i="21"/>
  <c r="AN69" i="21" s="1"/>
  <c r="AH67" i="21"/>
  <c r="AN67" i="21" s="1"/>
  <c r="AH65" i="21"/>
  <c r="AN65" i="21" s="1"/>
  <c r="AH63" i="21"/>
  <c r="AN63" i="21" s="1"/>
  <c r="AH61" i="21"/>
  <c r="AN61" i="21" s="1"/>
  <c r="F78" i="22"/>
  <c r="AD17" i="32"/>
  <c r="AD19" i="32"/>
  <c r="AD21" i="32"/>
  <c r="AD23" i="32"/>
  <c r="AD25" i="32"/>
  <c r="Z25" i="32"/>
  <c r="Z23" i="32"/>
  <c r="Z21" i="32"/>
  <c r="Z19" i="32"/>
  <c r="Z17" i="32"/>
  <c r="V25" i="32"/>
  <c r="V23" i="32"/>
  <c r="V21" i="32"/>
  <c r="V19" i="32"/>
  <c r="V17" i="32"/>
  <c r="S25" i="32"/>
  <c r="S24" i="32"/>
  <c r="S23" i="32"/>
  <c r="S22" i="32"/>
  <c r="S21" i="32"/>
  <c r="S20" i="32"/>
  <c r="S19" i="32"/>
  <c r="S18" i="32"/>
  <c r="S17" i="32"/>
  <c r="S16" i="32"/>
  <c r="Q25" i="32"/>
  <c r="Q24" i="32"/>
  <c r="Q23" i="32"/>
  <c r="Q22" i="32"/>
  <c r="Q21" i="32"/>
  <c r="Q20" i="32"/>
  <c r="Q19" i="32"/>
  <c r="Q18" i="32"/>
  <c r="Q17" i="32"/>
  <c r="Q16" i="32"/>
  <c r="O25" i="32"/>
  <c r="O24" i="32"/>
  <c r="O23" i="32"/>
  <c r="O22" i="32"/>
  <c r="O21" i="32"/>
  <c r="O20" i="32"/>
  <c r="O19" i="32"/>
  <c r="O18" i="32"/>
  <c r="O17" i="32"/>
  <c r="O16" i="32"/>
  <c r="J18" i="32"/>
  <c r="J20" i="32"/>
  <c r="J22" i="32"/>
  <c r="J24" i="32"/>
  <c r="J16" i="32"/>
  <c r="B18" i="32"/>
  <c r="B20" i="32"/>
  <c r="B22" i="32"/>
  <c r="B24" i="32"/>
  <c r="B16" i="32"/>
  <c r="AH77" i="31"/>
  <c r="AH77" i="32" s="1"/>
  <c r="AH75" i="31"/>
  <c r="AN75" i="31" s="1"/>
  <c r="AN75" i="32" s="1"/>
  <c r="AH73" i="31"/>
  <c r="AN73" i="31" s="1"/>
  <c r="AN73" i="32" s="1"/>
  <c r="AH71" i="31"/>
  <c r="AN71" i="31" s="1"/>
  <c r="AN71" i="32" s="1"/>
  <c r="AH69" i="31"/>
  <c r="AN69" i="31" s="1"/>
  <c r="AN69" i="32" s="1"/>
  <c r="AH67" i="31"/>
  <c r="AN67" i="31" s="1"/>
  <c r="AN67" i="32" s="1"/>
  <c r="AH65" i="31"/>
  <c r="AN65" i="31" s="1"/>
  <c r="AN65" i="32" s="1"/>
  <c r="AH63" i="31"/>
  <c r="AH61" i="31"/>
  <c r="AN80" i="32"/>
  <c r="AH80" i="32"/>
  <c r="AD80" i="32"/>
  <c r="Z80" i="32"/>
  <c r="V80" i="32"/>
  <c r="AN78" i="32"/>
  <c r="AH78" i="32"/>
  <c r="V78" i="32"/>
  <c r="AN76" i="32"/>
  <c r="AH76" i="32"/>
  <c r="V76" i="32"/>
  <c r="J76" i="32"/>
  <c r="AN74" i="32"/>
  <c r="AH74" i="32"/>
  <c r="V74" i="32"/>
  <c r="J74" i="32"/>
  <c r="AN72" i="32"/>
  <c r="AH72" i="32"/>
  <c r="V72" i="32"/>
  <c r="J72" i="32"/>
  <c r="AN70" i="32"/>
  <c r="AH70" i="32"/>
  <c r="V70" i="32"/>
  <c r="J70" i="32"/>
  <c r="AN68" i="32"/>
  <c r="AH68" i="32"/>
  <c r="V68" i="32"/>
  <c r="J68" i="32"/>
  <c r="AN66" i="32"/>
  <c r="AH66" i="32"/>
  <c r="V66" i="32"/>
  <c r="J66" i="32"/>
  <c r="AN64" i="32"/>
  <c r="AH64" i="32"/>
  <c r="V64" i="32"/>
  <c r="J64" i="32"/>
  <c r="AN62" i="32"/>
  <c r="AH62" i="32"/>
  <c r="V62" i="32"/>
  <c r="J62" i="32"/>
  <c r="AN60" i="32"/>
  <c r="AH60" i="32"/>
  <c r="V60" i="32"/>
  <c r="J60" i="32"/>
  <c r="T54" i="32"/>
  <c r="S54" i="32"/>
  <c r="R54" i="32"/>
  <c r="Q54" i="32"/>
  <c r="P54" i="32"/>
  <c r="L54" i="32"/>
  <c r="K54" i="32"/>
  <c r="J54" i="32"/>
  <c r="AL53" i="32"/>
  <c r="AP38" i="32"/>
  <c r="AI38" i="32"/>
  <c r="AC38" i="32"/>
  <c r="D34" i="32"/>
  <c r="AC33" i="32"/>
  <c r="AN28" i="32"/>
  <c r="AH28" i="32"/>
  <c r="AD28" i="32"/>
  <c r="Z28" i="32"/>
  <c r="V28" i="32"/>
  <c r="AN26" i="32"/>
  <c r="AH26" i="32"/>
  <c r="V26" i="32"/>
  <c r="AN24" i="32"/>
  <c r="AH24" i="32"/>
  <c r="V24" i="32"/>
  <c r="AN22" i="32"/>
  <c r="AH22" i="32"/>
  <c r="V22" i="32"/>
  <c r="AN20" i="32"/>
  <c r="AH20" i="32"/>
  <c r="V20" i="32"/>
  <c r="AN18" i="32"/>
  <c r="AH18" i="32"/>
  <c r="V18" i="32"/>
  <c r="AN16" i="32"/>
  <c r="AH16" i="32"/>
  <c r="V16" i="32"/>
  <c r="T10" i="32"/>
  <c r="S10" i="32"/>
  <c r="R10" i="32"/>
  <c r="Q10" i="32"/>
  <c r="P10" i="32"/>
  <c r="O10" i="32"/>
  <c r="O54" i="32" s="1"/>
  <c r="N10" i="32"/>
  <c r="N54" i="32" s="1"/>
  <c r="M10" i="32"/>
  <c r="M54" i="32" s="1"/>
  <c r="L10" i="32"/>
  <c r="K10" i="32"/>
  <c r="J10" i="32"/>
  <c r="AP9" i="32"/>
  <c r="AL9" i="32"/>
  <c r="AN81" i="31"/>
  <c r="AD79" i="31"/>
  <c r="AD79" i="32" s="1"/>
  <c r="Z79" i="31"/>
  <c r="Z79" i="32" s="1"/>
  <c r="V79" i="31"/>
  <c r="V79" i="32" s="1"/>
  <c r="F78" i="31"/>
  <c r="BU76" i="31"/>
  <c r="BT76" i="31"/>
  <c r="BS76" i="31"/>
  <c r="BV76" i="31" s="1"/>
  <c r="BO76" i="31"/>
  <c r="BP76" i="31" s="1"/>
  <c r="BA76" i="31"/>
  <c r="AV76" i="31"/>
  <c r="AZ77" i="31" s="1"/>
  <c r="BU74" i="31"/>
  <c r="BT74" i="31"/>
  <c r="BS74" i="31"/>
  <c r="BV74" i="31" s="1"/>
  <c r="BO74" i="31"/>
  <c r="BP74" i="31" s="1"/>
  <c r="BA74" i="31"/>
  <c r="AV74" i="31"/>
  <c r="AX74" i="31" s="1"/>
  <c r="BU72" i="31"/>
  <c r="BT72" i="31"/>
  <c r="BS72" i="31"/>
  <c r="BV72" i="31" s="1"/>
  <c r="BO72" i="31"/>
  <c r="BQ72" i="31" s="1"/>
  <c r="BA72" i="31"/>
  <c r="AV72" i="31"/>
  <c r="AZ73" i="31" s="1"/>
  <c r="BU70" i="31"/>
  <c r="BT70" i="31"/>
  <c r="BS70" i="31"/>
  <c r="BV70" i="31" s="1"/>
  <c r="BO70" i="31"/>
  <c r="BR70" i="31" s="1"/>
  <c r="BA70" i="31"/>
  <c r="AV70" i="31"/>
  <c r="AW70" i="31" s="1"/>
  <c r="BU68" i="31"/>
  <c r="BT68" i="31"/>
  <c r="BS68" i="31"/>
  <c r="BV68" i="31" s="1"/>
  <c r="BO68" i="31"/>
  <c r="BR68" i="31" s="1"/>
  <c r="BA68" i="31"/>
  <c r="AV68" i="31"/>
  <c r="AZ69" i="31" s="1"/>
  <c r="BU66" i="31"/>
  <c r="BT66" i="31"/>
  <c r="BS66" i="31"/>
  <c r="BV66" i="31" s="1"/>
  <c r="BO66" i="31"/>
  <c r="BR66" i="31" s="1"/>
  <c r="BA66" i="31"/>
  <c r="AV66" i="31"/>
  <c r="AZ67" i="31" s="1"/>
  <c r="BU64" i="31"/>
  <c r="BT64" i="31"/>
  <c r="BS64" i="31"/>
  <c r="BV64" i="31" s="1"/>
  <c r="BO64" i="31"/>
  <c r="BR64" i="31" s="1"/>
  <c r="BA64" i="31"/>
  <c r="AV64" i="31"/>
  <c r="AZ65" i="31" s="1"/>
  <c r="BU62" i="31"/>
  <c r="BT62" i="31"/>
  <c r="BS62" i="31"/>
  <c r="BV62" i="31" s="1"/>
  <c r="BO62" i="31"/>
  <c r="BP62" i="31" s="1"/>
  <c r="BA62" i="31"/>
  <c r="AV62" i="31"/>
  <c r="AZ63" i="31" s="1"/>
  <c r="BU60" i="31"/>
  <c r="BT60" i="31"/>
  <c r="BS60" i="31"/>
  <c r="BV60" i="31" s="1"/>
  <c r="BO60" i="31"/>
  <c r="BQ60" i="31" s="1"/>
  <c r="BA60" i="31"/>
  <c r="BA78" i="31" s="1"/>
  <c r="AV60" i="31"/>
  <c r="AX60" i="31" s="1"/>
  <c r="AC34" i="31"/>
  <c r="AC32" i="31"/>
  <c r="AP31" i="31"/>
  <c r="AM31" i="31"/>
  <c r="AJ31" i="31"/>
  <c r="G31" i="31"/>
  <c r="D31" i="31"/>
  <c r="AO30" i="31"/>
  <c r="AJ30" i="31"/>
  <c r="AN29" i="31"/>
  <c r="AD27" i="31"/>
  <c r="AD27" i="32" s="1"/>
  <c r="Z27" i="31"/>
  <c r="Z27" i="32" s="1"/>
  <c r="V27" i="31"/>
  <c r="AH25" i="31"/>
  <c r="BU24" i="31"/>
  <c r="BT24" i="31"/>
  <c r="BS24" i="31"/>
  <c r="BV24" i="31" s="1"/>
  <c r="BO24" i="31"/>
  <c r="BP24" i="31" s="1"/>
  <c r="BA24" i="31"/>
  <c r="AV24" i="31"/>
  <c r="AX24" i="31" s="1"/>
  <c r="AH23" i="31"/>
  <c r="AN23" i="31" s="1"/>
  <c r="AN23" i="32" s="1"/>
  <c r="BU22" i="31"/>
  <c r="BT22" i="31"/>
  <c r="BS22" i="31"/>
  <c r="BV22" i="31" s="1"/>
  <c r="BO22" i="31"/>
  <c r="BR22" i="31" s="1"/>
  <c r="BA22" i="31"/>
  <c r="AV22" i="31"/>
  <c r="AZ23" i="31" s="1"/>
  <c r="AH21" i="31"/>
  <c r="AN21" i="31" s="1"/>
  <c r="AN21" i="32" s="1"/>
  <c r="BU20" i="31"/>
  <c r="BT20" i="31"/>
  <c r="BS20" i="31"/>
  <c r="BV20" i="31" s="1"/>
  <c r="BO20" i="31"/>
  <c r="BP20" i="31" s="1"/>
  <c r="BG20" i="31"/>
  <c r="BA20" i="31"/>
  <c r="BA26" i="31" s="1"/>
  <c r="AV20" i="31"/>
  <c r="AX20" i="31" s="1"/>
  <c r="BG19" i="31"/>
  <c r="AH19" i="31"/>
  <c r="BU18" i="31"/>
  <c r="BT18" i="31"/>
  <c r="BS18" i="31"/>
  <c r="BV18" i="31" s="1"/>
  <c r="BO18" i="31"/>
  <c r="BP18" i="31" s="1"/>
  <c r="BG18" i="31"/>
  <c r="BA18" i="31"/>
  <c r="AV18" i="31"/>
  <c r="AW18" i="31" s="1"/>
  <c r="BH17" i="31"/>
  <c r="BH18" i="31" s="1"/>
  <c r="AH17" i="31"/>
  <c r="BU16" i="31"/>
  <c r="BT16" i="31"/>
  <c r="BS16" i="31"/>
  <c r="BV16" i="31" s="1"/>
  <c r="BO16" i="31"/>
  <c r="BQ16" i="31" s="1"/>
  <c r="BA16" i="31"/>
  <c r="AV16" i="31"/>
  <c r="AZ17" i="31" s="1"/>
  <c r="W10" i="31"/>
  <c r="W54" i="31" s="1"/>
  <c r="V10" i="31"/>
  <c r="V54" i="31" s="1"/>
  <c r="U10" i="31"/>
  <c r="U54" i="31" s="1"/>
  <c r="BI16" i="33"/>
  <c r="BI16" i="31"/>
  <c r="BL21" i="33" l="1"/>
  <c r="BM21" i="33" s="1"/>
  <c r="AL71" i="31"/>
  <c r="AL71" i="32" s="1"/>
  <c r="BB19" i="33"/>
  <c r="AY77" i="33"/>
  <c r="BL77" i="33" s="1"/>
  <c r="BM77" i="33" s="1"/>
  <c r="AY75" i="33"/>
  <c r="BL75" i="33" s="1"/>
  <c r="BM75" i="33" s="1"/>
  <c r="AY71" i="33"/>
  <c r="BB71" i="33" s="1"/>
  <c r="BL71" i="33"/>
  <c r="BM71" i="33" s="1"/>
  <c r="AY69" i="33"/>
  <c r="BL69" i="33" s="1"/>
  <c r="BM69" i="33" s="1"/>
  <c r="AY67" i="33"/>
  <c r="BB67" i="33" s="1"/>
  <c r="BB21" i="33"/>
  <c r="AL65" i="31"/>
  <c r="AL65" i="32" s="1"/>
  <c r="AN77" i="31"/>
  <c r="AN77" i="32" s="1"/>
  <c r="AY75" i="31"/>
  <c r="AL75" i="31"/>
  <c r="AL75" i="32" s="1"/>
  <c r="AH75" i="32"/>
  <c r="AL73" i="31"/>
  <c r="AY73" i="31"/>
  <c r="BC73" i="31" s="1"/>
  <c r="AH73" i="32"/>
  <c r="AH71" i="32"/>
  <c r="AY69" i="31"/>
  <c r="BC69" i="31" s="1"/>
  <c r="AH69" i="32"/>
  <c r="AL69" i="31"/>
  <c r="AL69" i="32" s="1"/>
  <c r="AH67" i="32"/>
  <c r="AL67" i="31"/>
  <c r="AL67" i="32" s="1"/>
  <c r="AH65" i="32"/>
  <c r="AY65" i="31"/>
  <c r="BL65" i="31" s="1"/>
  <c r="BM65" i="31" s="1"/>
  <c r="AL63" i="31"/>
  <c r="AL63" i="32" s="1"/>
  <c r="AN63" i="31"/>
  <c r="AN63" i="32" s="1"/>
  <c r="AL61" i="31"/>
  <c r="AL61" i="32" s="1"/>
  <c r="AN61" i="31"/>
  <c r="AH25" i="32"/>
  <c r="AN25" i="31"/>
  <c r="AN25" i="32" s="1"/>
  <c r="AL23" i="31"/>
  <c r="AL23" i="32" s="1"/>
  <c r="AH23" i="32"/>
  <c r="AL21" i="31"/>
  <c r="AL21" i="32" s="1"/>
  <c r="AH21" i="32"/>
  <c r="AN19" i="31"/>
  <c r="AN19" i="32" s="1"/>
  <c r="AY17" i="31"/>
  <c r="BC17" i="31" s="1"/>
  <c r="AN17" i="31"/>
  <c r="AN17" i="32" s="1"/>
  <c r="AD29" i="31"/>
  <c r="AZ71" i="31"/>
  <c r="AW72" i="31"/>
  <c r="BC65" i="31"/>
  <c r="AX70" i="31"/>
  <c r="AZ75" i="31"/>
  <c r="BC75" i="31" s="1"/>
  <c r="AW74" i="31"/>
  <c r="AZ61" i="31"/>
  <c r="AW60" i="31"/>
  <c r="AZ21" i="31"/>
  <c r="AZ19" i="31"/>
  <c r="AY77" i="31"/>
  <c r="BL77" i="31" s="1"/>
  <c r="BM77" i="31" s="1"/>
  <c r="AL25" i="31"/>
  <c r="AL25" i="32" s="1"/>
  <c r="AL77" i="31"/>
  <c r="BQ64" i="33"/>
  <c r="BR64" i="33"/>
  <c r="BP70" i="33"/>
  <c r="BQ72" i="33"/>
  <c r="BQ62" i="33"/>
  <c r="BR62" i="33"/>
  <c r="BQ70" i="33"/>
  <c r="BR72" i="33"/>
  <c r="AY63" i="33"/>
  <c r="BB63" i="33" s="1"/>
  <c r="AX62" i="33"/>
  <c r="AX60" i="33"/>
  <c r="AY61" i="31"/>
  <c r="AY17" i="33"/>
  <c r="AL19" i="31"/>
  <c r="AL19" i="32" s="1"/>
  <c r="BR24" i="33"/>
  <c r="BQ20" i="33"/>
  <c r="BQ16" i="33"/>
  <c r="BQ18" i="33"/>
  <c r="BR22" i="33"/>
  <c r="BR16" i="33"/>
  <c r="BR18" i="33"/>
  <c r="AD81" i="33"/>
  <c r="BG21" i="33"/>
  <c r="AW74" i="33"/>
  <c r="AZ17" i="33"/>
  <c r="AX16" i="33"/>
  <c r="AX74" i="33"/>
  <c r="AW16" i="33"/>
  <c r="AY23" i="33"/>
  <c r="BB61" i="33"/>
  <c r="AH27" i="33"/>
  <c r="BP60" i="33"/>
  <c r="BL61" i="33"/>
  <c r="BR60" i="33"/>
  <c r="BQ76" i="33"/>
  <c r="BP68" i="33"/>
  <c r="AW24" i="33"/>
  <c r="AZ73" i="33"/>
  <c r="AX72" i="33"/>
  <c r="AW72" i="33"/>
  <c r="AW66" i="33"/>
  <c r="AZ67" i="33"/>
  <c r="BL67" i="33" s="1"/>
  <c r="BM67" i="33" s="1"/>
  <c r="BC61" i="33"/>
  <c r="AY25" i="33"/>
  <c r="BR66" i="33"/>
  <c r="BQ66" i="33"/>
  <c r="BP66" i="33"/>
  <c r="BP76" i="33"/>
  <c r="AX18" i="33"/>
  <c r="AW18" i="33"/>
  <c r="BQ68" i="33"/>
  <c r="AZ19" i="33"/>
  <c r="AX24" i="33"/>
  <c r="BC21" i="33"/>
  <c r="AY65" i="33"/>
  <c r="AY73" i="33"/>
  <c r="BB73" i="33"/>
  <c r="BB75" i="33"/>
  <c r="AH79" i="33"/>
  <c r="BP20" i="33"/>
  <c r="AZ65" i="33"/>
  <c r="AX64" i="33"/>
  <c r="BP74" i="33"/>
  <c r="BP22" i="33"/>
  <c r="BQ74" i="33"/>
  <c r="AW62" i="33"/>
  <c r="AW70" i="33"/>
  <c r="BP24" i="33"/>
  <c r="AH63" i="32"/>
  <c r="AY63" i="31"/>
  <c r="AD81" i="31"/>
  <c r="AH61" i="32"/>
  <c r="AY19" i="31"/>
  <c r="AH19" i="32"/>
  <c r="AH17" i="32"/>
  <c r="AH27" i="31"/>
  <c r="AL17" i="31"/>
  <c r="AL17" i="32" s="1"/>
  <c r="V27" i="32"/>
  <c r="BB65" i="31"/>
  <c r="AY67" i="31"/>
  <c r="BB67" i="31" s="1"/>
  <c r="AH79" i="31"/>
  <c r="AH79" i="32" s="1"/>
  <c r="AY71" i="31"/>
  <c r="BP64" i="31"/>
  <c r="BP16" i="31"/>
  <c r="BR16" i="31"/>
  <c r="BQ24" i="31"/>
  <c r="BR24" i="31"/>
  <c r="BR72" i="31"/>
  <c r="BP66" i="31"/>
  <c r="BQ76" i="31"/>
  <c r="BR76" i="31"/>
  <c r="BQ66" i="31"/>
  <c r="BQ62" i="31"/>
  <c r="BR62" i="31"/>
  <c r="BP72" i="31"/>
  <c r="BH19" i="31"/>
  <c r="BH20" i="31" s="1"/>
  <c r="BH21" i="31" s="1"/>
  <c r="BH22" i="31" s="1"/>
  <c r="BH23" i="31" s="1"/>
  <c r="BH24" i="31" s="1"/>
  <c r="BH25" i="31" s="1"/>
  <c r="BH26" i="31" s="1"/>
  <c r="BH27" i="31" s="1"/>
  <c r="BH28" i="31" s="1"/>
  <c r="BH29" i="31" s="1"/>
  <c r="BH30" i="31" s="1"/>
  <c r="BH31" i="31" s="1"/>
  <c r="BH32" i="31" s="1"/>
  <c r="BH33" i="31" s="1"/>
  <c r="BH34" i="31" s="1"/>
  <c r="BH35" i="31" s="1"/>
  <c r="BH36" i="31" s="1"/>
  <c r="BH37" i="31" s="1"/>
  <c r="BH38" i="31" s="1"/>
  <c r="BH39" i="31" s="1"/>
  <c r="BH40" i="31" s="1"/>
  <c r="BH41" i="31" s="1"/>
  <c r="BH42" i="31" s="1"/>
  <c r="BH43" i="31" s="1"/>
  <c r="BH44" i="31" s="1"/>
  <c r="BH45" i="31" s="1"/>
  <c r="BL73" i="31"/>
  <c r="BM73" i="31" s="1"/>
  <c r="AX64" i="31"/>
  <c r="BG21" i="31"/>
  <c r="AW62" i="31"/>
  <c r="BQ64" i="31"/>
  <c r="AX72" i="31"/>
  <c r="BR74" i="31"/>
  <c r="AW22" i="31"/>
  <c r="BQ74" i="31"/>
  <c r="AX18" i="31"/>
  <c r="BP22" i="31"/>
  <c r="AX62" i="31"/>
  <c r="BP68" i="31"/>
  <c r="AW76" i="31"/>
  <c r="AX22" i="31"/>
  <c r="BQ18" i="31"/>
  <c r="AY21" i="31"/>
  <c r="AW16" i="31"/>
  <c r="BQ22" i="31"/>
  <c r="AY25" i="31"/>
  <c r="AW66" i="31"/>
  <c r="BQ68" i="31"/>
  <c r="AX76" i="31"/>
  <c r="BB75" i="31"/>
  <c r="BR18" i="31"/>
  <c r="AW24" i="31"/>
  <c r="BR20" i="31"/>
  <c r="AW20" i="31"/>
  <c r="AZ25" i="31"/>
  <c r="AX66" i="31"/>
  <c r="AW64" i="31"/>
  <c r="BP70" i="31"/>
  <c r="BP60" i="31"/>
  <c r="AW68" i="31"/>
  <c r="BQ70" i="31"/>
  <c r="BQ20" i="31"/>
  <c r="AY23" i="31"/>
  <c r="BR60" i="31"/>
  <c r="AX16" i="31"/>
  <c r="AX68" i="31"/>
  <c r="AD77" i="24"/>
  <c r="AD75" i="24"/>
  <c r="AD73" i="24"/>
  <c r="AD71" i="24"/>
  <c r="AD69" i="24"/>
  <c r="AD67" i="24"/>
  <c r="AD65" i="24"/>
  <c r="AD63" i="24"/>
  <c r="AD61" i="24"/>
  <c r="Z77" i="24"/>
  <c r="Z75" i="24"/>
  <c r="Z73" i="24"/>
  <c r="Z71" i="24"/>
  <c r="Z69" i="24"/>
  <c r="Z67" i="24"/>
  <c r="Z65" i="24"/>
  <c r="Z63" i="24"/>
  <c r="Z61" i="24"/>
  <c r="V77" i="24"/>
  <c r="V75" i="24"/>
  <c r="V73" i="24"/>
  <c r="V71" i="24"/>
  <c r="V69" i="24"/>
  <c r="V67" i="24"/>
  <c r="V65" i="24"/>
  <c r="V61" i="24"/>
  <c r="S77" i="24"/>
  <c r="S76" i="24"/>
  <c r="S75" i="24"/>
  <c r="S74" i="24"/>
  <c r="S73" i="24"/>
  <c r="S72" i="24"/>
  <c r="S71" i="24"/>
  <c r="S70" i="24"/>
  <c r="S69" i="24"/>
  <c r="S68" i="24"/>
  <c r="S67" i="24"/>
  <c r="S66" i="24"/>
  <c r="S65" i="24"/>
  <c r="S64" i="24"/>
  <c r="S63" i="24"/>
  <c r="S62" i="24"/>
  <c r="S61" i="24"/>
  <c r="S60" i="24"/>
  <c r="Q77" i="24"/>
  <c r="Q76" i="24"/>
  <c r="Q75" i="24"/>
  <c r="Q74" i="24"/>
  <c r="Q73" i="24"/>
  <c r="Q72" i="24"/>
  <c r="Q71" i="24"/>
  <c r="Q70" i="24"/>
  <c r="Q69" i="24"/>
  <c r="Q68" i="24"/>
  <c r="Q67" i="24"/>
  <c r="Q66" i="24"/>
  <c r="Q65" i="24"/>
  <c r="Q64" i="24"/>
  <c r="Q63" i="24"/>
  <c r="Q62" i="24"/>
  <c r="Q61" i="24"/>
  <c r="Q60" i="24"/>
  <c r="O77" i="24"/>
  <c r="O76" i="24"/>
  <c r="O75" i="24"/>
  <c r="O74" i="24"/>
  <c r="O73" i="24"/>
  <c r="O72" i="24"/>
  <c r="O71" i="24"/>
  <c r="O70" i="24"/>
  <c r="O69" i="24"/>
  <c r="O68" i="24"/>
  <c r="O67" i="24"/>
  <c r="O66" i="24"/>
  <c r="O65" i="24"/>
  <c r="O64" i="24"/>
  <c r="O63" i="24"/>
  <c r="O62" i="24"/>
  <c r="O61" i="24"/>
  <c r="O60" i="24"/>
  <c r="J62" i="24"/>
  <c r="J64" i="24"/>
  <c r="J66" i="24"/>
  <c r="J68" i="24"/>
  <c r="J70" i="24"/>
  <c r="J72" i="24"/>
  <c r="J74" i="24"/>
  <c r="J76" i="24"/>
  <c r="J60" i="24"/>
  <c r="F78" i="24"/>
  <c r="B62" i="24"/>
  <c r="B64" i="24"/>
  <c r="B66" i="24"/>
  <c r="B68" i="24"/>
  <c r="B70" i="24"/>
  <c r="B72" i="24"/>
  <c r="B74" i="24"/>
  <c r="B76" i="24"/>
  <c r="B60" i="24"/>
  <c r="AN77" i="22"/>
  <c r="AN75" i="22"/>
  <c r="AN73" i="22"/>
  <c r="AN71" i="22"/>
  <c r="AN69" i="22"/>
  <c r="AN67" i="22"/>
  <c r="AN65" i="22"/>
  <c r="AN63" i="22"/>
  <c r="AN61" i="22"/>
  <c r="AH77" i="22"/>
  <c r="AH75" i="22"/>
  <c r="AH73" i="22"/>
  <c r="AH71" i="22"/>
  <c r="AH69" i="22"/>
  <c r="AH67" i="22"/>
  <c r="AH65" i="22"/>
  <c r="AH63" i="22"/>
  <c r="AH61" i="22"/>
  <c r="AD61" i="22"/>
  <c r="AD63" i="22"/>
  <c r="AD65" i="22"/>
  <c r="AD67" i="22"/>
  <c r="AD69" i="22"/>
  <c r="AD71" i="22"/>
  <c r="AD73" i="22"/>
  <c r="AD75" i="22"/>
  <c r="AD77" i="22"/>
  <c r="Z77" i="22"/>
  <c r="Z75" i="22"/>
  <c r="Z73" i="22"/>
  <c r="Z71" i="22"/>
  <c r="Z69" i="22"/>
  <c r="Z67" i="22"/>
  <c r="Z65" i="22"/>
  <c r="Z63" i="22"/>
  <c r="Z61" i="22"/>
  <c r="V77" i="22"/>
  <c r="V75" i="22"/>
  <c r="V73" i="22"/>
  <c r="V71" i="22"/>
  <c r="V69" i="22"/>
  <c r="V67" i="22"/>
  <c r="V65" i="22"/>
  <c r="V63" i="22"/>
  <c r="V61" i="22"/>
  <c r="O77" i="22"/>
  <c r="O76" i="22"/>
  <c r="O75" i="22"/>
  <c r="O74" i="22"/>
  <c r="O73" i="22"/>
  <c r="O72" i="22"/>
  <c r="O71" i="22"/>
  <c r="O70" i="22"/>
  <c r="O69" i="22"/>
  <c r="O68" i="22"/>
  <c r="O67" i="22"/>
  <c r="O66" i="22"/>
  <c r="O65" i="22"/>
  <c r="O64" i="22"/>
  <c r="O63" i="22"/>
  <c r="O62" i="22"/>
  <c r="Q77" i="22"/>
  <c r="Q76" i="22"/>
  <c r="Q75" i="22"/>
  <c r="Q74" i="22"/>
  <c r="Q73" i="22"/>
  <c r="Q72" i="22"/>
  <c r="Q71" i="22"/>
  <c r="Q70" i="22"/>
  <c r="Q69" i="22"/>
  <c r="Q68" i="22"/>
  <c r="Q67" i="22"/>
  <c r="Q66" i="22"/>
  <c r="Q65" i="22"/>
  <c r="Q64" i="22"/>
  <c r="Q63" i="22"/>
  <c r="Q62" i="22"/>
  <c r="S77" i="22"/>
  <c r="S76" i="22"/>
  <c r="S75" i="22"/>
  <c r="S74" i="22"/>
  <c r="S73" i="22"/>
  <c r="S72" i="22"/>
  <c r="S71" i="22"/>
  <c r="S70" i="22"/>
  <c r="S69" i="22"/>
  <c r="S68" i="22"/>
  <c r="S67" i="22"/>
  <c r="S66" i="22"/>
  <c r="S65" i="22"/>
  <c r="S64" i="22"/>
  <c r="S63" i="22"/>
  <c r="S62" i="22"/>
  <c r="S61" i="22"/>
  <c r="S60" i="22"/>
  <c r="Q61" i="22"/>
  <c r="Q60" i="22"/>
  <c r="O61" i="22"/>
  <c r="O60" i="22"/>
  <c r="J62" i="22"/>
  <c r="J64" i="22"/>
  <c r="J66" i="22"/>
  <c r="J68" i="22"/>
  <c r="J70" i="22"/>
  <c r="J72" i="22"/>
  <c r="J74" i="22"/>
  <c r="J76" i="22"/>
  <c r="J60" i="22"/>
  <c r="B62" i="22"/>
  <c r="B64" i="22"/>
  <c r="B66" i="22"/>
  <c r="B68" i="22"/>
  <c r="B70" i="22"/>
  <c r="B72" i="22"/>
  <c r="B74" i="22"/>
  <c r="B76" i="22"/>
  <c r="B60" i="22"/>
  <c r="J62" i="20"/>
  <c r="J64" i="20"/>
  <c r="J66" i="20"/>
  <c r="J68" i="20"/>
  <c r="J70" i="20"/>
  <c r="J72" i="20"/>
  <c r="J74" i="20"/>
  <c r="J76" i="20"/>
  <c r="J60" i="20"/>
  <c r="B62" i="20"/>
  <c r="B64" i="20"/>
  <c r="B66" i="20"/>
  <c r="B68" i="20"/>
  <c r="B70" i="20"/>
  <c r="B72" i="20"/>
  <c r="B74" i="20"/>
  <c r="B76" i="20"/>
  <c r="B60" i="20"/>
  <c r="F78" i="2"/>
  <c r="J62" i="2"/>
  <c r="J64" i="2"/>
  <c r="J66" i="2"/>
  <c r="J68" i="2"/>
  <c r="J70" i="2"/>
  <c r="J72" i="2"/>
  <c r="J74" i="2"/>
  <c r="J76" i="2"/>
  <c r="J60" i="2"/>
  <c r="B62" i="2"/>
  <c r="B64" i="2"/>
  <c r="B66" i="2"/>
  <c r="B68" i="2"/>
  <c r="B70" i="2"/>
  <c r="B72" i="2"/>
  <c r="B74" i="2"/>
  <c r="B76" i="2"/>
  <c r="B60" i="2"/>
  <c r="AL73" i="30"/>
  <c r="AN77" i="30"/>
  <c r="AN75" i="30"/>
  <c r="AN73" i="30"/>
  <c r="AN71" i="30"/>
  <c r="AN69" i="30"/>
  <c r="AN67" i="30"/>
  <c r="AN65" i="30"/>
  <c r="AN63" i="30"/>
  <c r="AN61" i="30"/>
  <c r="AH61" i="30"/>
  <c r="AH63" i="30"/>
  <c r="AH65" i="30"/>
  <c r="AH67" i="30"/>
  <c r="AH69" i="30"/>
  <c r="AH71" i="30"/>
  <c r="AH73" i="30"/>
  <c r="AH75" i="30"/>
  <c r="AH77" i="30"/>
  <c r="AD77" i="30"/>
  <c r="AD75" i="30"/>
  <c r="AD73" i="30"/>
  <c r="AD71" i="30"/>
  <c r="AD69" i="30"/>
  <c r="AD67" i="30"/>
  <c r="AD65" i="30"/>
  <c r="AD63" i="30"/>
  <c r="AD61" i="30"/>
  <c r="Z61" i="30"/>
  <c r="Z63" i="30"/>
  <c r="Z65" i="30"/>
  <c r="Z67" i="30"/>
  <c r="Z69" i="30"/>
  <c r="Z71" i="30"/>
  <c r="Z73" i="30"/>
  <c r="Z75" i="30"/>
  <c r="Z77" i="30"/>
  <c r="V77" i="30"/>
  <c r="V75" i="30"/>
  <c r="V73" i="30"/>
  <c r="V71" i="30"/>
  <c r="V69" i="30"/>
  <c r="V67" i="30"/>
  <c r="V65" i="30"/>
  <c r="V63" i="30"/>
  <c r="V61" i="30"/>
  <c r="S77" i="30"/>
  <c r="S76" i="30"/>
  <c r="S75" i="30"/>
  <c r="S74" i="30"/>
  <c r="S73" i="30"/>
  <c r="S72" i="30"/>
  <c r="S71" i="30"/>
  <c r="S70" i="30"/>
  <c r="S69" i="30"/>
  <c r="S68" i="30"/>
  <c r="S67" i="30"/>
  <c r="S66" i="30"/>
  <c r="S65" i="30"/>
  <c r="S64" i="30"/>
  <c r="S63" i="30"/>
  <c r="S62" i="30"/>
  <c r="S61" i="30"/>
  <c r="S60" i="30"/>
  <c r="O77" i="30"/>
  <c r="O76" i="30"/>
  <c r="O75" i="30"/>
  <c r="O74" i="30"/>
  <c r="O73" i="30"/>
  <c r="O72" i="30"/>
  <c r="O71" i="30"/>
  <c r="O70" i="30"/>
  <c r="O69" i="30"/>
  <c r="O68" i="30"/>
  <c r="O67" i="30"/>
  <c r="O66" i="30"/>
  <c r="O65" i="30"/>
  <c r="O64" i="30"/>
  <c r="O63" i="30"/>
  <c r="O62" i="30"/>
  <c r="Q77" i="30"/>
  <c r="Q76" i="30"/>
  <c r="Q75" i="30"/>
  <c r="Q74" i="30"/>
  <c r="Q73" i="30"/>
  <c r="Q72" i="30"/>
  <c r="Q71" i="30"/>
  <c r="Q70" i="30"/>
  <c r="Q69" i="30"/>
  <c r="Q68" i="30"/>
  <c r="Q67" i="30"/>
  <c r="Q66" i="30"/>
  <c r="Q65" i="30"/>
  <c r="Q64" i="30"/>
  <c r="Q63" i="30"/>
  <c r="Q62" i="30"/>
  <c r="Q61" i="30"/>
  <c r="Q60" i="30"/>
  <c r="O61" i="30"/>
  <c r="O60" i="30"/>
  <c r="J62" i="30"/>
  <c r="J64" i="30"/>
  <c r="J66" i="30"/>
  <c r="J68" i="30"/>
  <c r="J70" i="30"/>
  <c r="J72" i="30"/>
  <c r="J74" i="30"/>
  <c r="J76" i="30"/>
  <c r="B62" i="30"/>
  <c r="B64" i="30"/>
  <c r="B66" i="30"/>
  <c r="B68" i="30"/>
  <c r="B70" i="30"/>
  <c r="B72" i="30"/>
  <c r="B74" i="30"/>
  <c r="B76" i="30"/>
  <c r="J60" i="30"/>
  <c r="B60" i="30"/>
  <c r="F78" i="30"/>
  <c r="AD61" i="26"/>
  <c r="AD63" i="26"/>
  <c r="AD65" i="26"/>
  <c r="AD67" i="26"/>
  <c r="AD69" i="26"/>
  <c r="AD71" i="26"/>
  <c r="AD73" i="26"/>
  <c r="AD75" i="26"/>
  <c r="AD77" i="26"/>
  <c r="Z77" i="26"/>
  <c r="Z75" i="26"/>
  <c r="Z73" i="26"/>
  <c r="Z71" i="26"/>
  <c r="Z69" i="26"/>
  <c r="Z67" i="26"/>
  <c r="Z65" i="26"/>
  <c r="Z63" i="26"/>
  <c r="Z61" i="26"/>
  <c r="V77" i="26"/>
  <c r="V75" i="26"/>
  <c r="V73" i="26"/>
  <c r="V71" i="26"/>
  <c r="V69" i="26"/>
  <c r="V67" i="26"/>
  <c r="V65" i="26"/>
  <c r="V63" i="26"/>
  <c r="V61" i="26"/>
  <c r="O77" i="26"/>
  <c r="O76" i="26"/>
  <c r="O75" i="26"/>
  <c r="O74" i="26"/>
  <c r="O73" i="26"/>
  <c r="O72" i="26"/>
  <c r="O71" i="26"/>
  <c r="O70" i="26"/>
  <c r="O69" i="26"/>
  <c r="O68" i="26"/>
  <c r="O67" i="26"/>
  <c r="O66" i="26"/>
  <c r="O65" i="26"/>
  <c r="O64" i="26"/>
  <c r="O63" i="26"/>
  <c r="O62" i="26"/>
  <c r="S77" i="26"/>
  <c r="S76" i="26"/>
  <c r="S75" i="26"/>
  <c r="S74" i="26"/>
  <c r="S73" i="26"/>
  <c r="S72" i="26"/>
  <c r="S71" i="26"/>
  <c r="S70" i="26"/>
  <c r="S69" i="26"/>
  <c r="S68" i="26"/>
  <c r="S67" i="26"/>
  <c r="S66" i="26"/>
  <c r="S65" i="26"/>
  <c r="S64" i="26"/>
  <c r="S63" i="26"/>
  <c r="S62" i="26"/>
  <c r="S61" i="26"/>
  <c r="S60" i="26"/>
  <c r="Q77" i="26"/>
  <c r="Q76" i="26"/>
  <c r="Q75" i="26"/>
  <c r="Q74" i="26"/>
  <c r="Q73" i="26"/>
  <c r="Q72" i="26"/>
  <c r="Q71" i="26"/>
  <c r="Q70" i="26"/>
  <c r="Q69" i="26"/>
  <c r="Q68" i="26"/>
  <c r="Q67" i="26"/>
  <c r="Q66" i="26"/>
  <c r="Q65" i="26"/>
  <c r="Q64" i="26"/>
  <c r="Q63" i="26"/>
  <c r="Q62" i="26"/>
  <c r="Q61" i="26"/>
  <c r="Q60" i="26"/>
  <c r="O61" i="26"/>
  <c r="O60" i="26"/>
  <c r="J62" i="26"/>
  <c r="J64" i="26"/>
  <c r="J66" i="26"/>
  <c r="J68" i="26"/>
  <c r="J70" i="26"/>
  <c r="J72" i="26"/>
  <c r="J74" i="26"/>
  <c r="J76" i="26"/>
  <c r="J60" i="26"/>
  <c r="S25" i="26"/>
  <c r="S24" i="26"/>
  <c r="S23" i="26"/>
  <c r="S22" i="26"/>
  <c r="Q25" i="26"/>
  <c r="Q24" i="26"/>
  <c r="Q23" i="26"/>
  <c r="Q22" i="26"/>
  <c r="O25" i="26"/>
  <c r="O24" i="26"/>
  <c r="O23" i="26"/>
  <c r="O22" i="26"/>
  <c r="S21" i="26"/>
  <c r="S20" i="26"/>
  <c r="Q21" i="26"/>
  <c r="Q20" i="26"/>
  <c r="O21" i="26"/>
  <c r="O20" i="26"/>
  <c r="O19" i="26"/>
  <c r="O18" i="26"/>
  <c r="Q19" i="26"/>
  <c r="Q18" i="26"/>
  <c r="S19" i="26"/>
  <c r="S18" i="26"/>
  <c r="S17" i="26"/>
  <c r="S16" i="26"/>
  <c r="Q17" i="26"/>
  <c r="Q16" i="26"/>
  <c r="O17" i="26"/>
  <c r="O16" i="26"/>
  <c r="J18" i="26"/>
  <c r="J20" i="26"/>
  <c r="J22" i="26"/>
  <c r="J24" i="26"/>
  <c r="J16" i="26"/>
  <c r="B18" i="26"/>
  <c r="B20" i="26"/>
  <c r="B22" i="26"/>
  <c r="B24" i="26"/>
  <c r="F78" i="26"/>
  <c r="F26" i="26"/>
  <c r="B62" i="26"/>
  <c r="B64" i="26"/>
  <c r="B66" i="26"/>
  <c r="B68" i="26"/>
  <c r="B70" i="26"/>
  <c r="B72" i="26"/>
  <c r="B74" i="26"/>
  <c r="B76" i="26"/>
  <c r="B60" i="26"/>
  <c r="AH77" i="23"/>
  <c r="AH75" i="23"/>
  <c r="AH73" i="23"/>
  <c r="AH71" i="23"/>
  <c r="AH69" i="23"/>
  <c r="AH67" i="23"/>
  <c r="AH65" i="23"/>
  <c r="AH65" i="24" s="1"/>
  <c r="AH63" i="23"/>
  <c r="AH61" i="23"/>
  <c r="Z79" i="23"/>
  <c r="AD79" i="23"/>
  <c r="V79" i="23"/>
  <c r="F78" i="23"/>
  <c r="AL77" i="21"/>
  <c r="AL77" i="22" s="1"/>
  <c r="AL75" i="21"/>
  <c r="AL75" i="22" s="1"/>
  <c r="AL73" i="21"/>
  <c r="AL73" i="22" s="1"/>
  <c r="AL71" i="21"/>
  <c r="AL71" i="22" s="1"/>
  <c r="AL69" i="21"/>
  <c r="AL69" i="22" s="1"/>
  <c r="AL67" i="21"/>
  <c r="AL67" i="22" s="1"/>
  <c r="AL65" i="21"/>
  <c r="AL65" i="22" s="1"/>
  <c r="AL63" i="21"/>
  <c r="AL63" i="22" s="1"/>
  <c r="AL61" i="21"/>
  <c r="AL61" i="22" s="1"/>
  <c r="AN79" i="21"/>
  <c r="AN79" i="22" s="1"/>
  <c r="AH79" i="21"/>
  <c r="AD79" i="21"/>
  <c r="AD79" i="22" s="1"/>
  <c r="Z79" i="21"/>
  <c r="Z79" i="22" s="1"/>
  <c r="V79" i="21"/>
  <c r="V79" i="22" s="1"/>
  <c r="F78" i="21"/>
  <c r="AH23" i="21"/>
  <c r="AL23" i="21" s="1"/>
  <c r="AH77" i="25"/>
  <c r="AN77" i="25" s="1"/>
  <c r="AN77" i="26" s="1"/>
  <c r="AH75" i="25"/>
  <c r="AH73" i="25"/>
  <c r="AH73" i="26" s="1"/>
  <c r="AH71" i="25"/>
  <c r="AH71" i="26" s="1"/>
  <c r="AH69" i="25"/>
  <c r="AH69" i="26" s="1"/>
  <c r="AH67" i="25"/>
  <c r="AN67" i="25" s="1"/>
  <c r="AN67" i="26" s="1"/>
  <c r="AH65" i="25"/>
  <c r="AH65" i="26" s="1"/>
  <c r="AH63" i="25"/>
  <c r="AH61" i="25"/>
  <c r="AN71" i="12"/>
  <c r="AH77" i="12"/>
  <c r="AN77" i="12" s="1"/>
  <c r="AH75" i="12"/>
  <c r="AN75" i="12" s="1"/>
  <c r="AH73" i="12"/>
  <c r="AL73" i="12" s="1"/>
  <c r="AH71" i="12"/>
  <c r="AL71" i="12" s="1"/>
  <c r="AH69" i="12"/>
  <c r="AL69" i="12" s="1"/>
  <c r="AH67" i="12"/>
  <c r="AN67" i="12" s="1"/>
  <c r="AH65" i="12"/>
  <c r="AL65" i="12" s="1"/>
  <c r="AH63" i="12"/>
  <c r="AL63" i="12" s="1"/>
  <c r="AH61" i="12"/>
  <c r="AL61" i="12" s="1"/>
  <c r="AH77" i="19"/>
  <c r="AH75" i="19"/>
  <c r="AH73" i="19"/>
  <c r="AH71" i="19"/>
  <c r="AH69" i="19"/>
  <c r="AL69" i="19" s="1"/>
  <c r="AH67" i="19"/>
  <c r="AH65" i="19"/>
  <c r="AH63" i="19"/>
  <c r="AH61" i="19"/>
  <c r="AL61" i="19" s="1"/>
  <c r="Z79" i="19"/>
  <c r="Z79" i="20" s="1"/>
  <c r="AD79" i="19"/>
  <c r="AD79" i="20" s="1"/>
  <c r="V79" i="19"/>
  <c r="V79" i="20" s="1"/>
  <c r="F78" i="19"/>
  <c r="Z79" i="12"/>
  <c r="AD79" i="12"/>
  <c r="V79" i="12"/>
  <c r="F78" i="12"/>
  <c r="AL77" i="29"/>
  <c r="AL77" i="30" s="1"/>
  <c r="AL75" i="29"/>
  <c r="AL75" i="30" s="1"/>
  <c r="AL73" i="29"/>
  <c r="AL71" i="29"/>
  <c r="AL71" i="30" s="1"/>
  <c r="AL69" i="29"/>
  <c r="AL69" i="30" s="1"/>
  <c r="AL67" i="29"/>
  <c r="AL67" i="30" s="1"/>
  <c r="AL65" i="29"/>
  <c r="AL65" i="30" s="1"/>
  <c r="AL63" i="29"/>
  <c r="AL63" i="30" s="1"/>
  <c r="AL61" i="29"/>
  <c r="AN79" i="29"/>
  <c r="AN79" i="30" s="1"/>
  <c r="AH79" i="29"/>
  <c r="AH79" i="30" s="1"/>
  <c r="AD79" i="29"/>
  <c r="AD79" i="30" s="1"/>
  <c r="Z79" i="29"/>
  <c r="Z79" i="30" s="1"/>
  <c r="V79" i="29"/>
  <c r="F78" i="29"/>
  <c r="F78" i="25"/>
  <c r="AL77" i="25"/>
  <c r="Z79" i="25"/>
  <c r="Z79" i="26" s="1"/>
  <c r="AD79" i="25"/>
  <c r="AD79" i="26" s="1"/>
  <c r="V79" i="25"/>
  <c r="AP31" i="23"/>
  <c r="AM31" i="23"/>
  <c r="AJ31" i="23"/>
  <c r="AP31" i="21"/>
  <c r="AM31" i="21"/>
  <c r="AJ31" i="21"/>
  <c r="AP31" i="19"/>
  <c r="AM31" i="19"/>
  <c r="AJ31" i="19"/>
  <c r="AP31" i="12"/>
  <c r="AP31" i="32" s="1"/>
  <c r="AM31" i="12"/>
  <c r="AM31" i="32" s="1"/>
  <c r="AJ31" i="12"/>
  <c r="AJ31" i="24" s="1"/>
  <c r="AP31" i="29"/>
  <c r="AP31" i="26"/>
  <c r="AO30" i="12"/>
  <c r="AO30" i="32" s="1"/>
  <c r="AO30" i="26"/>
  <c r="AO30" i="23"/>
  <c r="AO30" i="21"/>
  <c r="AO30" i="19"/>
  <c r="AJ30" i="23"/>
  <c r="AJ30" i="21"/>
  <c r="AJ30" i="19"/>
  <c r="AJ30" i="12"/>
  <c r="AJ30" i="32" s="1"/>
  <c r="J31" i="32"/>
  <c r="G31" i="23"/>
  <c r="G31" i="29"/>
  <c r="G31" i="25"/>
  <c r="G31" i="26" s="1"/>
  <c r="J31" i="26"/>
  <c r="G31" i="21"/>
  <c r="G31" i="19"/>
  <c r="G31" i="12"/>
  <c r="G31" i="32" s="1"/>
  <c r="D31" i="23"/>
  <c r="D31" i="21"/>
  <c r="D31" i="19"/>
  <c r="D31" i="12"/>
  <c r="D31" i="32" s="1"/>
  <c r="D31" i="29"/>
  <c r="D31" i="26"/>
  <c r="AC32" i="23"/>
  <c r="AC32" i="21"/>
  <c r="AC32" i="19"/>
  <c r="AC32" i="12"/>
  <c r="AC32" i="32" s="1"/>
  <c r="AC35" i="12"/>
  <c r="AC32" i="26"/>
  <c r="AC34" i="23"/>
  <c r="U10" i="23"/>
  <c r="U10" i="24" s="1"/>
  <c r="U54" i="24" s="1"/>
  <c r="AC34" i="21"/>
  <c r="AC34" i="19"/>
  <c r="AC34" i="12"/>
  <c r="AC34" i="29"/>
  <c r="AC32" i="29"/>
  <c r="AM31" i="29"/>
  <c r="AJ31" i="29"/>
  <c r="AO30" i="29"/>
  <c r="AJ30" i="29"/>
  <c r="AC34" i="25"/>
  <c r="AC34" i="26" s="1"/>
  <c r="AM31" i="26"/>
  <c r="AJ31" i="26"/>
  <c r="AJ30" i="26"/>
  <c r="V10" i="23"/>
  <c r="V10" i="24" s="1"/>
  <c r="W10" i="23"/>
  <c r="W10" i="24" s="1"/>
  <c r="W54" i="24" s="1"/>
  <c r="V10" i="21"/>
  <c r="V10" i="32" s="1"/>
  <c r="V54" i="32" s="1"/>
  <c r="W10" i="21"/>
  <c r="W54" i="21" s="1"/>
  <c r="U10" i="21"/>
  <c r="U10" i="32" s="1"/>
  <c r="U54" i="32" s="1"/>
  <c r="V10" i="19"/>
  <c r="V10" i="20" s="1"/>
  <c r="W10" i="19"/>
  <c r="W10" i="20" s="1"/>
  <c r="U10" i="19"/>
  <c r="U10" i="20" s="1"/>
  <c r="V10" i="12"/>
  <c r="V54" i="12" s="1"/>
  <c r="W10" i="12"/>
  <c r="W54" i="12" s="1"/>
  <c r="U10" i="12"/>
  <c r="U54" i="12" s="1"/>
  <c r="V10" i="29"/>
  <c r="V10" i="30" s="1"/>
  <c r="V54" i="30" s="1"/>
  <c r="W10" i="29"/>
  <c r="W10" i="30" s="1"/>
  <c r="W54" i="30" s="1"/>
  <c r="U10" i="29"/>
  <c r="U10" i="30" s="1"/>
  <c r="U54" i="30" s="1"/>
  <c r="V10" i="25"/>
  <c r="V10" i="26" s="1"/>
  <c r="V54" i="26" s="1"/>
  <c r="W10" i="25"/>
  <c r="W54" i="25" s="1"/>
  <c r="U10" i="25"/>
  <c r="U10" i="26" s="1"/>
  <c r="U54" i="26" s="1"/>
  <c r="AD25" i="30"/>
  <c r="AD23" i="30"/>
  <c r="AD21" i="30"/>
  <c r="AD19" i="30"/>
  <c r="AD17" i="30"/>
  <c r="Z17" i="30"/>
  <c r="Z19" i="30"/>
  <c r="Z21" i="30"/>
  <c r="Z23" i="30"/>
  <c r="Z25" i="30"/>
  <c r="V25" i="30"/>
  <c r="V23" i="30"/>
  <c r="V21" i="30"/>
  <c r="V19" i="30"/>
  <c r="V17" i="30"/>
  <c r="O25" i="30"/>
  <c r="O24" i="30"/>
  <c r="O23" i="30"/>
  <c r="O22" i="30"/>
  <c r="Q25" i="30"/>
  <c r="Q24" i="30"/>
  <c r="Q23" i="30"/>
  <c r="Q22" i="30"/>
  <c r="S25" i="30"/>
  <c r="S24" i="30"/>
  <c r="S23" i="30"/>
  <c r="S22" i="30"/>
  <c r="S21" i="30"/>
  <c r="S20" i="30"/>
  <c r="Q21" i="30"/>
  <c r="Q20" i="30"/>
  <c r="O21" i="30"/>
  <c r="O20" i="30"/>
  <c r="O19" i="30"/>
  <c r="O18" i="30"/>
  <c r="Q19" i="30"/>
  <c r="Q18" i="30"/>
  <c r="S19" i="30"/>
  <c r="S18" i="30"/>
  <c r="S17" i="30"/>
  <c r="S16" i="30"/>
  <c r="Q17" i="30"/>
  <c r="Q16" i="30"/>
  <c r="O17" i="30"/>
  <c r="O16" i="30"/>
  <c r="F26" i="30"/>
  <c r="J18" i="30"/>
  <c r="J20" i="30"/>
  <c r="J22" i="30"/>
  <c r="J24" i="30"/>
  <c r="J16" i="30"/>
  <c r="B18" i="30"/>
  <c r="B20" i="30"/>
  <c r="B22" i="30"/>
  <c r="B24" i="30"/>
  <c r="B16" i="30"/>
  <c r="AH80" i="30"/>
  <c r="AD80" i="30"/>
  <c r="Z80" i="30"/>
  <c r="T54" i="30"/>
  <c r="S54" i="30"/>
  <c r="M54" i="30"/>
  <c r="L54" i="30"/>
  <c r="AL53" i="30"/>
  <c r="AP38" i="30"/>
  <c r="AI38" i="30"/>
  <c r="AC38" i="30"/>
  <c r="D34" i="30"/>
  <c r="AC33" i="30"/>
  <c r="T10" i="30"/>
  <c r="S10" i="30"/>
  <c r="R10" i="30"/>
  <c r="R54" i="30" s="1"/>
  <c r="Q10" i="30"/>
  <c r="Q54" i="30" s="1"/>
  <c r="P10" i="30"/>
  <c r="P54" i="30" s="1"/>
  <c r="O10" i="30"/>
  <c r="O54" i="30" s="1"/>
  <c r="N10" i="30"/>
  <c r="N54" i="30" s="1"/>
  <c r="M10" i="30"/>
  <c r="L10" i="30"/>
  <c r="K10" i="30"/>
  <c r="K54" i="30" s="1"/>
  <c r="J10" i="30"/>
  <c r="J54" i="30" s="1"/>
  <c r="AP9" i="30"/>
  <c r="AL9" i="30"/>
  <c r="AN81" i="29"/>
  <c r="BA78" i="29"/>
  <c r="AY77" i="29"/>
  <c r="BU76" i="29"/>
  <c r="BT76" i="29"/>
  <c r="BS76" i="29"/>
  <c r="BV76" i="29" s="1"/>
  <c r="BO76" i="29"/>
  <c r="BR76" i="29" s="1"/>
  <c r="BA76" i="29"/>
  <c r="AV76" i="29"/>
  <c r="AX76" i="29" s="1"/>
  <c r="AY75" i="29"/>
  <c r="BU74" i="29"/>
  <c r="BT74" i="29"/>
  <c r="BS74" i="29"/>
  <c r="BV74" i="29" s="1"/>
  <c r="BO74" i="29"/>
  <c r="BR74" i="29" s="1"/>
  <c r="BA74" i="29"/>
  <c r="AV74" i="29"/>
  <c r="AX74" i="29" s="1"/>
  <c r="AY73" i="29"/>
  <c r="BU72" i="29"/>
  <c r="BT72" i="29"/>
  <c r="BS72" i="29"/>
  <c r="BV72" i="29" s="1"/>
  <c r="BO72" i="29"/>
  <c r="BR72" i="29" s="1"/>
  <c r="BA72" i="29"/>
  <c r="AV72" i="29"/>
  <c r="AX72" i="29" s="1"/>
  <c r="AY71" i="29"/>
  <c r="BU70" i="29"/>
  <c r="BT70" i="29"/>
  <c r="BS70" i="29"/>
  <c r="BV70" i="29" s="1"/>
  <c r="BO70" i="29"/>
  <c r="BR70" i="29" s="1"/>
  <c r="BA70" i="29"/>
  <c r="AV70" i="29"/>
  <c r="AX70" i="29" s="1"/>
  <c r="AY69" i="29"/>
  <c r="BU68" i="29"/>
  <c r="BT68" i="29"/>
  <c r="BS68" i="29"/>
  <c r="BV68" i="29" s="1"/>
  <c r="BO68" i="29"/>
  <c r="BR68" i="29" s="1"/>
  <c r="BA68" i="29"/>
  <c r="AV68" i="29"/>
  <c r="AZ69" i="29" s="1"/>
  <c r="AY67" i="29"/>
  <c r="BU66" i="29"/>
  <c r="BT66" i="29"/>
  <c r="BS66" i="29"/>
  <c r="BV66" i="29" s="1"/>
  <c r="BO66" i="29"/>
  <c r="BR66" i="29" s="1"/>
  <c r="BA66" i="29"/>
  <c r="AV66" i="29"/>
  <c r="AX66" i="29" s="1"/>
  <c r="AY65" i="29"/>
  <c r="BU64" i="29"/>
  <c r="BT64" i="29"/>
  <c r="BS64" i="29"/>
  <c r="BV64" i="29" s="1"/>
  <c r="BO64" i="29"/>
  <c r="BR64" i="29" s="1"/>
  <c r="BA64" i="29"/>
  <c r="AV64" i="29"/>
  <c r="AZ65" i="29" s="1"/>
  <c r="AY63" i="29"/>
  <c r="BU62" i="29"/>
  <c r="BT62" i="29"/>
  <c r="BS62" i="29"/>
  <c r="BV62" i="29" s="1"/>
  <c r="BO62" i="29"/>
  <c r="BR62" i="29" s="1"/>
  <c r="BA62" i="29"/>
  <c r="AV62" i="29"/>
  <c r="AX62" i="29" s="1"/>
  <c r="AY61" i="29"/>
  <c r="BU60" i="29"/>
  <c r="BT60" i="29"/>
  <c r="BS60" i="29"/>
  <c r="BV60" i="29" s="1"/>
  <c r="BO60" i="29"/>
  <c r="BR60" i="29" s="1"/>
  <c r="BA60" i="29"/>
  <c r="AV60" i="29"/>
  <c r="AZ61" i="29" s="1"/>
  <c r="AN29" i="29"/>
  <c r="AD27" i="29"/>
  <c r="AD27" i="30" s="1"/>
  <c r="Z27" i="29"/>
  <c r="Z27" i="30" s="1"/>
  <c r="V27" i="29"/>
  <c r="AH25" i="29"/>
  <c r="AY25" i="29" s="1"/>
  <c r="BU24" i="29"/>
  <c r="BT24" i="29"/>
  <c r="BS24" i="29"/>
  <c r="BV24" i="29" s="1"/>
  <c r="BO24" i="29"/>
  <c r="BQ24" i="29" s="1"/>
  <c r="BA24" i="29"/>
  <c r="AV24" i="29"/>
  <c r="AZ25" i="29" s="1"/>
  <c r="AH23" i="29"/>
  <c r="AN23" i="29" s="1"/>
  <c r="AN23" i="30" s="1"/>
  <c r="BU22" i="29"/>
  <c r="BT22" i="29"/>
  <c r="BS22" i="29"/>
  <c r="BV22" i="29" s="1"/>
  <c r="BO22" i="29"/>
  <c r="BR22" i="29" s="1"/>
  <c r="BA22" i="29"/>
  <c r="AV22" i="29"/>
  <c r="AZ23" i="29" s="1"/>
  <c r="AH21" i="29"/>
  <c r="AN21" i="29" s="1"/>
  <c r="AN21" i="30" s="1"/>
  <c r="BU20" i="29"/>
  <c r="BT20" i="29"/>
  <c r="BS20" i="29"/>
  <c r="BV20" i="29" s="1"/>
  <c r="BO20" i="29"/>
  <c r="BQ20" i="29" s="1"/>
  <c r="BA20" i="29"/>
  <c r="AV20" i="29"/>
  <c r="AX20" i="29" s="1"/>
  <c r="AH19" i="29"/>
  <c r="AY19" i="29" s="1"/>
  <c r="BU18" i="29"/>
  <c r="BT18" i="29"/>
  <c r="BS18" i="29"/>
  <c r="BV18" i="29" s="1"/>
  <c r="BO18" i="29"/>
  <c r="BQ18" i="29" s="1"/>
  <c r="BH18" i="29"/>
  <c r="BH19" i="29" s="1"/>
  <c r="BH20" i="29" s="1"/>
  <c r="BH21" i="29" s="1"/>
  <c r="BH22" i="29" s="1"/>
  <c r="BH23" i="29" s="1"/>
  <c r="BH24" i="29" s="1"/>
  <c r="BH25" i="29" s="1"/>
  <c r="BH26" i="29" s="1"/>
  <c r="BH27" i="29" s="1"/>
  <c r="BH28" i="29" s="1"/>
  <c r="BH29" i="29" s="1"/>
  <c r="BH30" i="29" s="1"/>
  <c r="BH31" i="29" s="1"/>
  <c r="BH32" i="29" s="1"/>
  <c r="BH33" i="29" s="1"/>
  <c r="BH34" i="29" s="1"/>
  <c r="BH35" i="29" s="1"/>
  <c r="BH36" i="29" s="1"/>
  <c r="BH37" i="29" s="1"/>
  <c r="BH38" i="29" s="1"/>
  <c r="BH39" i="29" s="1"/>
  <c r="BH40" i="29" s="1"/>
  <c r="BH41" i="29" s="1"/>
  <c r="BH42" i="29" s="1"/>
  <c r="BH43" i="29" s="1"/>
  <c r="BH44" i="29" s="1"/>
  <c r="BH45" i="29" s="1"/>
  <c r="BG18" i="29"/>
  <c r="BG19" i="29" s="1"/>
  <c r="BA18" i="29"/>
  <c r="AV18" i="29"/>
  <c r="AW18" i="29" s="1"/>
  <c r="BH17" i="29"/>
  <c r="AH17" i="29"/>
  <c r="BU16" i="29"/>
  <c r="BT16" i="29"/>
  <c r="BS16" i="29"/>
  <c r="BV16" i="29" s="1"/>
  <c r="BO16" i="29"/>
  <c r="BP16" i="29" s="1"/>
  <c r="BA16" i="29"/>
  <c r="BA26" i="29" s="1"/>
  <c r="AV16" i="29"/>
  <c r="AX16" i="29" s="1"/>
  <c r="F26" i="24"/>
  <c r="AD25" i="26"/>
  <c r="AD23" i="26"/>
  <c r="AD21" i="26"/>
  <c r="AD19" i="26"/>
  <c r="AD17" i="26"/>
  <c r="Z25" i="26"/>
  <c r="Z23" i="26"/>
  <c r="Z21" i="26"/>
  <c r="Z17" i="26"/>
  <c r="V25" i="26"/>
  <c r="V23" i="26"/>
  <c r="V21" i="26"/>
  <c r="V19" i="26"/>
  <c r="V17" i="26"/>
  <c r="B16" i="26"/>
  <c r="T54" i="26"/>
  <c r="S54" i="26"/>
  <c r="P54" i="26"/>
  <c r="L54" i="26"/>
  <c r="K54" i="26"/>
  <c r="AL53" i="26"/>
  <c r="AP38" i="26"/>
  <c r="AI38" i="26"/>
  <c r="AC38" i="26"/>
  <c r="D34" i="26"/>
  <c r="AC33" i="26"/>
  <c r="AH28" i="26"/>
  <c r="AD28" i="26"/>
  <c r="Z28" i="26"/>
  <c r="T10" i="26"/>
  <c r="S10" i="26"/>
  <c r="R10" i="26"/>
  <c r="R54" i="26" s="1"/>
  <c r="Q10" i="26"/>
  <c r="Q54" i="26" s="1"/>
  <c r="P10" i="26"/>
  <c r="O10" i="26"/>
  <c r="O54" i="26" s="1"/>
  <c r="N10" i="26"/>
  <c r="N54" i="26" s="1"/>
  <c r="M10" i="26"/>
  <c r="M54" i="26" s="1"/>
  <c r="L10" i="26"/>
  <c r="K10" i="26"/>
  <c r="J10" i="26"/>
  <c r="J54" i="26" s="1"/>
  <c r="AP9" i="26"/>
  <c r="AL9" i="26"/>
  <c r="AN81" i="25"/>
  <c r="AY77" i="25"/>
  <c r="BU76" i="25"/>
  <c r="BT76" i="25"/>
  <c r="BS76" i="25"/>
  <c r="BV76" i="25" s="1"/>
  <c r="BO76" i="25"/>
  <c r="BR76" i="25" s="1"/>
  <c r="BA76" i="25"/>
  <c r="AV76" i="25"/>
  <c r="AX76" i="25" s="1"/>
  <c r="BU74" i="25"/>
  <c r="BT74" i="25"/>
  <c r="BS74" i="25"/>
  <c r="BV74" i="25" s="1"/>
  <c r="BO74" i="25"/>
  <c r="BR74" i="25" s="1"/>
  <c r="BA74" i="25"/>
  <c r="AV74" i="25"/>
  <c r="AX74" i="25" s="1"/>
  <c r="AY73" i="25"/>
  <c r="BU72" i="25"/>
  <c r="BT72" i="25"/>
  <c r="BS72" i="25"/>
  <c r="BV72" i="25" s="1"/>
  <c r="BO72" i="25"/>
  <c r="BR72" i="25" s="1"/>
  <c r="BA72" i="25"/>
  <c r="AV72" i="25"/>
  <c r="AZ73" i="25" s="1"/>
  <c r="BU70" i="25"/>
  <c r="BT70" i="25"/>
  <c r="BS70" i="25"/>
  <c r="BV70" i="25" s="1"/>
  <c r="BO70" i="25"/>
  <c r="BR70" i="25" s="1"/>
  <c r="BA70" i="25"/>
  <c r="AV70" i="25"/>
  <c r="AX70" i="25" s="1"/>
  <c r="BU68" i="25"/>
  <c r="BT68" i="25"/>
  <c r="BS68" i="25"/>
  <c r="BV68" i="25" s="1"/>
  <c r="BO68" i="25"/>
  <c r="BR68" i="25" s="1"/>
  <c r="BA68" i="25"/>
  <c r="AV68" i="25"/>
  <c r="AZ69" i="25" s="1"/>
  <c r="AY67" i="25"/>
  <c r="BU66" i="25"/>
  <c r="BT66" i="25"/>
  <c r="BS66" i="25"/>
  <c r="BV66" i="25" s="1"/>
  <c r="BO66" i="25"/>
  <c r="BR66" i="25" s="1"/>
  <c r="BA66" i="25"/>
  <c r="AV66" i="25"/>
  <c r="AX66" i="25" s="1"/>
  <c r="AY65" i="25"/>
  <c r="BU64" i="25"/>
  <c r="BT64" i="25"/>
  <c r="BS64" i="25"/>
  <c r="BV64" i="25" s="1"/>
  <c r="BO64" i="25"/>
  <c r="BR64" i="25" s="1"/>
  <c r="BA64" i="25"/>
  <c r="AV64" i="25"/>
  <c r="AZ65" i="25" s="1"/>
  <c r="BU62" i="25"/>
  <c r="BT62" i="25"/>
  <c r="BS62" i="25"/>
  <c r="BV62" i="25" s="1"/>
  <c r="BO62" i="25"/>
  <c r="BR62" i="25" s="1"/>
  <c r="BA62" i="25"/>
  <c r="AV62" i="25"/>
  <c r="AX62" i="25" s="1"/>
  <c r="BU60" i="25"/>
  <c r="BT60" i="25"/>
  <c r="BS60" i="25"/>
  <c r="BV60" i="25" s="1"/>
  <c r="BO60" i="25"/>
  <c r="BR60" i="25" s="1"/>
  <c r="BA60" i="25"/>
  <c r="BA78" i="25" s="1"/>
  <c r="AV60" i="25"/>
  <c r="AZ61" i="25" s="1"/>
  <c r="AN29" i="25"/>
  <c r="AD27" i="25"/>
  <c r="AD27" i="26" s="1"/>
  <c r="Z27" i="25"/>
  <c r="Z27" i="26" s="1"/>
  <c r="V27" i="25"/>
  <c r="AH25" i="25"/>
  <c r="BU24" i="25"/>
  <c r="BT24" i="25"/>
  <c r="BS24" i="25"/>
  <c r="BV24" i="25" s="1"/>
  <c r="BO24" i="25"/>
  <c r="BR24" i="25" s="1"/>
  <c r="BA24" i="25"/>
  <c r="AV24" i="25"/>
  <c r="AZ25" i="25" s="1"/>
  <c r="AH23" i="25"/>
  <c r="BU22" i="25"/>
  <c r="BT22" i="25"/>
  <c r="BS22" i="25"/>
  <c r="BV22" i="25" s="1"/>
  <c r="BO22" i="25"/>
  <c r="BR22" i="25" s="1"/>
  <c r="BA22" i="25"/>
  <c r="AV22" i="25"/>
  <c r="AW22" i="25" s="1"/>
  <c r="AH21" i="25"/>
  <c r="BU20" i="25"/>
  <c r="BT20" i="25"/>
  <c r="BS20" i="25"/>
  <c r="BV20" i="25" s="1"/>
  <c r="BO20" i="25"/>
  <c r="BR20" i="25" s="1"/>
  <c r="BA20" i="25"/>
  <c r="AV20" i="25"/>
  <c r="AX20" i="25" s="1"/>
  <c r="AH19" i="25"/>
  <c r="BU18" i="25"/>
  <c r="BT18" i="25"/>
  <c r="BS18" i="25"/>
  <c r="BV18" i="25" s="1"/>
  <c r="BO18" i="25"/>
  <c r="BR18" i="25" s="1"/>
  <c r="BG18" i="25"/>
  <c r="BG19" i="25" s="1"/>
  <c r="BA18" i="25"/>
  <c r="AV18" i="25"/>
  <c r="AZ19" i="25" s="1"/>
  <c r="BH17" i="25"/>
  <c r="BH18" i="25" s="1"/>
  <c r="BH19" i="25" s="1"/>
  <c r="BH20" i="25" s="1"/>
  <c r="BH21" i="25" s="1"/>
  <c r="BH22" i="25" s="1"/>
  <c r="BH23" i="25" s="1"/>
  <c r="BH24" i="25" s="1"/>
  <c r="BH25" i="25" s="1"/>
  <c r="BH26" i="25" s="1"/>
  <c r="BH27" i="25" s="1"/>
  <c r="BH28" i="25" s="1"/>
  <c r="BH29" i="25" s="1"/>
  <c r="BH30" i="25" s="1"/>
  <c r="BH31" i="25" s="1"/>
  <c r="BH32" i="25" s="1"/>
  <c r="BH33" i="25" s="1"/>
  <c r="BH34" i="25" s="1"/>
  <c r="BH35" i="25" s="1"/>
  <c r="BH36" i="25" s="1"/>
  <c r="BH37" i="25" s="1"/>
  <c r="BH38" i="25" s="1"/>
  <c r="BH39" i="25" s="1"/>
  <c r="BH40" i="25" s="1"/>
  <c r="BH41" i="25" s="1"/>
  <c r="BH42" i="25" s="1"/>
  <c r="BH43" i="25" s="1"/>
  <c r="BH44" i="25" s="1"/>
  <c r="BH45" i="25" s="1"/>
  <c r="AH17" i="25"/>
  <c r="BU16" i="25"/>
  <c r="BT16" i="25"/>
  <c r="BS16" i="25"/>
  <c r="BV16" i="25" s="1"/>
  <c r="BO16" i="25"/>
  <c r="BR16" i="25" s="1"/>
  <c r="BA16" i="25"/>
  <c r="BA26" i="25" s="1"/>
  <c r="AV16" i="25"/>
  <c r="AX16" i="25" s="1"/>
  <c r="F26" i="20"/>
  <c r="AD25" i="24"/>
  <c r="AD23" i="24"/>
  <c r="AD21" i="24"/>
  <c r="AD19" i="24"/>
  <c r="AD17" i="24"/>
  <c r="Z25" i="24"/>
  <c r="Z23" i="24"/>
  <c r="Z21" i="24"/>
  <c r="Z19" i="24"/>
  <c r="Z17" i="24"/>
  <c r="V25" i="24"/>
  <c r="V23" i="24"/>
  <c r="V21" i="24"/>
  <c r="V19" i="24"/>
  <c r="V17" i="24"/>
  <c r="S21" i="24"/>
  <c r="S20" i="24"/>
  <c r="Q20" i="24"/>
  <c r="Q21" i="24"/>
  <c r="Q23" i="24"/>
  <c r="Q22" i="24"/>
  <c r="S22" i="24"/>
  <c r="S23" i="24"/>
  <c r="S24" i="24"/>
  <c r="S25" i="24"/>
  <c r="Q24" i="24"/>
  <c r="Q25" i="24"/>
  <c r="O25" i="24"/>
  <c r="O24" i="24"/>
  <c r="O23" i="24"/>
  <c r="O22" i="24"/>
  <c r="O21" i="24"/>
  <c r="O20" i="24"/>
  <c r="O19" i="24"/>
  <c r="O18" i="24"/>
  <c r="Q19" i="24"/>
  <c r="Q18" i="24"/>
  <c r="S19" i="24"/>
  <c r="S18" i="24"/>
  <c r="S17" i="24"/>
  <c r="S16" i="24"/>
  <c r="Q17" i="24"/>
  <c r="Q16" i="24"/>
  <c r="O17" i="24"/>
  <c r="O16" i="24"/>
  <c r="J18" i="24"/>
  <c r="J20" i="24"/>
  <c r="J22" i="24"/>
  <c r="J24" i="24"/>
  <c r="J16" i="24"/>
  <c r="B18" i="24"/>
  <c r="B20" i="24"/>
  <c r="B22" i="24"/>
  <c r="B24" i="24"/>
  <c r="B16" i="24"/>
  <c r="S54" i="24"/>
  <c r="N54" i="24"/>
  <c r="M54" i="24"/>
  <c r="L54" i="24"/>
  <c r="AP38" i="24"/>
  <c r="AI38" i="24"/>
  <c r="AC38" i="24"/>
  <c r="D34" i="24"/>
  <c r="AC33" i="24"/>
  <c r="T10" i="24"/>
  <c r="T54" i="24" s="1"/>
  <c r="S10" i="24"/>
  <c r="R10" i="24"/>
  <c r="R54" i="24" s="1"/>
  <c r="Q10" i="24"/>
  <c r="Q54" i="24" s="1"/>
  <c r="P10" i="24"/>
  <c r="P54" i="24" s="1"/>
  <c r="O10" i="24"/>
  <c r="O54" i="24" s="1"/>
  <c r="N10" i="24"/>
  <c r="M10" i="24"/>
  <c r="L10" i="24"/>
  <c r="K10" i="24"/>
  <c r="K54" i="24" s="1"/>
  <c r="J10" i="24"/>
  <c r="J54" i="24" s="1"/>
  <c r="AP9" i="24"/>
  <c r="AL9" i="24"/>
  <c r="AL53" i="24" s="1"/>
  <c r="AN81" i="23"/>
  <c r="BU76" i="23"/>
  <c r="BT76" i="23"/>
  <c r="BS76" i="23"/>
  <c r="BV76" i="23" s="1"/>
  <c r="BO76" i="23"/>
  <c r="BP76" i="23" s="1"/>
  <c r="BA76" i="23"/>
  <c r="AV76" i="23"/>
  <c r="AX76" i="23" s="1"/>
  <c r="BU74" i="23"/>
  <c r="BT74" i="23"/>
  <c r="BS74" i="23"/>
  <c r="BV74" i="23" s="1"/>
  <c r="BO74" i="23"/>
  <c r="BP74" i="23" s="1"/>
  <c r="BA74" i="23"/>
  <c r="AV74" i="23"/>
  <c r="AX74" i="23" s="1"/>
  <c r="AY73" i="23"/>
  <c r="BU72" i="23"/>
  <c r="BT72" i="23"/>
  <c r="BS72" i="23"/>
  <c r="BV72" i="23" s="1"/>
  <c r="BO72" i="23"/>
  <c r="BQ72" i="23" s="1"/>
  <c r="BA72" i="23"/>
  <c r="AV72" i="23"/>
  <c r="AX72" i="23" s="1"/>
  <c r="AY71" i="23"/>
  <c r="BU70" i="23"/>
  <c r="BT70" i="23"/>
  <c r="BS70" i="23"/>
  <c r="BV70" i="23" s="1"/>
  <c r="BO70" i="23"/>
  <c r="BQ70" i="23" s="1"/>
  <c r="BA70" i="23"/>
  <c r="AV70" i="23"/>
  <c r="AX70" i="23" s="1"/>
  <c r="BU68" i="23"/>
  <c r="BT68" i="23"/>
  <c r="BS68" i="23"/>
  <c r="BV68" i="23" s="1"/>
  <c r="BO68" i="23"/>
  <c r="BP68" i="23" s="1"/>
  <c r="BA68" i="23"/>
  <c r="AV68" i="23"/>
  <c r="AX68" i="23" s="1"/>
  <c r="AY67" i="23"/>
  <c r="BU66" i="23"/>
  <c r="BT66" i="23"/>
  <c r="BS66" i="23"/>
  <c r="BV66" i="23" s="1"/>
  <c r="BO66" i="23"/>
  <c r="BR66" i="23" s="1"/>
  <c r="BA66" i="23"/>
  <c r="AV66" i="23"/>
  <c r="AX66" i="23" s="1"/>
  <c r="AY65" i="23"/>
  <c r="BU64" i="23"/>
  <c r="BT64" i="23"/>
  <c r="BS64" i="23"/>
  <c r="BV64" i="23" s="1"/>
  <c r="BO64" i="23"/>
  <c r="BR64" i="23" s="1"/>
  <c r="BA64" i="23"/>
  <c r="AV64" i="23"/>
  <c r="AW64" i="23" s="1"/>
  <c r="BU62" i="23"/>
  <c r="BT62" i="23"/>
  <c r="BS62" i="23"/>
  <c r="BV62" i="23" s="1"/>
  <c r="BO62" i="23"/>
  <c r="BR62" i="23" s="1"/>
  <c r="BA62" i="23"/>
  <c r="AV62" i="23"/>
  <c r="AZ63" i="23" s="1"/>
  <c r="BU60" i="23"/>
  <c r="BT60" i="23"/>
  <c r="BS60" i="23"/>
  <c r="BV60" i="23" s="1"/>
  <c r="BO60" i="23"/>
  <c r="BR60" i="23" s="1"/>
  <c r="BA60" i="23"/>
  <c r="BA78" i="23" s="1"/>
  <c r="AV60" i="23"/>
  <c r="AX60" i="23" s="1"/>
  <c r="AN29" i="23"/>
  <c r="AD27" i="23"/>
  <c r="AD27" i="24" s="1"/>
  <c r="Z27" i="23"/>
  <c r="Z27" i="24" s="1"/>
  <c r="V27" i="23"/>
  <c r="V27" i="24" s="1"/>
  <c r="AH25" i="23"/>
  <c r="BU24" i="23"/>
  <c r="BT24" i="23"/>
  <c r="BS24" i="23"/>
  <c r="BV24" i="23" s="1"/>
  <c r="BO24" i="23"/>
  <c r="BR24" i="23" s="1"/>
  <c r="BA24" i="23"/>
  <c r="AV24" i="23"/>
  <c r="AZ25" i="23" s="1"/>
  <c r="AH23" i="23"/>
  <c r="BU22" i="23"/>
  <c r="BT22" i="23"/>
  <c r="BS22" i="23"/>
  <c r="BV22" i="23" s="1"/>
  <c r="BO22" i="23"/>
  <c r="BR22" i="23" s="1"/>
  <c r="BA22" i="23"/>
  <c r="BA26" i="23" s="1"/>
  <c r="AV22" i="23"/>
  <c r="AZ23" i="23" s="1"/>
  <c r="AH21" i="23"/>
  <c r="BU20" i="23"/>
  <c r="BT20" i="23"/>
  <c r="BS20" i="23"/>
  <c r="BV20" i="23" s="1"/>
  <c r="BO20" i="23"/>
  <c r="BR20" i="23" s="1"/>
  <c r="BG20" i="23"/>
  <c r="BA20" i="23"/>
  <c r="AV20" i="23"/>
  <c r="AX20" i="23" s="1"/>
  <c r="BG19" i="23"/>
  <c r="AH19" i="23"/>
  <c r="BU18" i="23"/>
  <c r="BT18" i="23"/>
  <c r="BS18" i="23"/>
  <c r="BV18" i="23" s="1"/>
  <c r="BO18" i="23"/>
  <c r="BR18" i="23" s="1"/>
  <c r="BG18" i="23"/>
  <c r="BA18" i="23"/>
  <c r="AV18" i="23"/>
  <c r="AW18" i="23" s="1"/>
  <c r="BH17" i="23"/>
  <c r="AH17" i="23"/>
  <c r="BU16" i="23"/>
  <c r="BT16" i="23"/>
  <c r="BS16" i="23"/>
  <c r="BV16" i="23" s="1"/>
  <c r="BO16" i="23"/>
  <c r="BQ16" i="23" s="1"/>
  <c r="BA16" i="23"/>
  <c r="AV16" i="23"/>
  <c r="AX16" i="23" s="1"/>
  <c r="BI17" i="23"/>
  <c r="BI18" i="25"/>
  <c r="BI18" i="31"/>
  <c r="BI18" i="33"/>
  <c r="BI16" i="29"/>
  <c r="BI17" i="25"/>
  <c r="BI20" i="31"/>
  <c r="BI19" i="33"/>
  <c r="BI16" i="23"/>
  <c r="BI17" i="33"/>
  <c r="BI17" i="29"/>
  <c r="BI20" i="33"/>
  <c r="BI17" i="31"/>
  <c r="BI16" i="25"/>
  <c r="BB77" i="33" l="1"/>
  <c r="BC75" i="33"/>
  <c r="BC71" i="33"/>
  <c r="BB69" i="31"/>
  <c r="I38" i="34"/>
  <c r="M38" i="34" s="1"/>
  <c r="R38" i="34" s="1"/>
  <c r="BL17" i="31"/>
  <c r="AL75" i="12"/>
  <c r="AL75" i="20" s="1"/>
  <c r="AN73" i="12"/>
  <c r="BB69" i="29"/>
  <c r="AL69" i="25"/>
  <c r="AL69" i="26" s="1"/>
  <c r="BB25" i="33"/>
  <c r="BC69" i="33"/>
  <c r="BC77" i="33"/>
  <c r="BB69" i="33"/>
  <c r="BC67" i="33"/>
  <c r="BL63" i="33"/>
  <c r="BM63" i="33" s="1"/>
  <c r="BC63" i="33"/>
  <c r="AN79" i="33"/>
  <c r="AY27" i="33"/>
  <c r="AZ28" i="33" s="1"/>
  <c r="AD79" i="24"/>
  <c r="Z79" i="24"/>
  <c r="AH77" i="24"/>
  <c r="AN77" i="23"/>
  <c r="AN77" i="24" s="1"/>
  <c r="AL77" i="23"/>
  <c r="AL77" i="24" s="1"/>
  <c r="AY75" i="23"/>
  <c r="AN75" i="23"/>
  <c r="AN75" i="24" s="1"/>
  <c r="AL75" i="23"/>
  <c r="AL75" i="24" s="1"/>
  <c r="AH75" i="24"/>
  <c r="AN73" i="23"/>
  <c r="AN73" i="24" s="1"/>
  <c r="AL73" i="23"/>
  <c r="AL73" i="24" s="1"/>
  <c r="AH73" i="24"/>
  <c r="AN71" i="23"/>
  <c r="AN71" i="24" s="1"/>
  <c r="AL71" i="23"/>
  <c r="AL71" i="24" s="1"/>
  <c r="AH71" i="24"/>
  <c r="AY69" i="23"/>
  <c r="AN69" i="23"/>
  <c r="AN69" i="24" s="1"/>
  <c r="AL69" i="23"/>
  <c r="AL69" i="24" s="1"/>
  <c r="AH69" i="24"/>
  <c r="AL67" i="23"/>
  <c r="AL67" i="24" s="1"/>
  <c r="AN67" i="23"/>
  <c r="AN67" i="24" s="1"/>
  <c r="AH67" i="24"/>
  <c r="AL65" i="23"/>
  <c r="AL65" i="24" s="1"/>
  <c r="AN65" i="23"/>
  <c r="AN65" i="24" s="1"/>
  <c r="AL63" i="23"/>
  <c r="AN63" i="23"/>
  <c r="AN63" i="24" s="1"/>
  <c r="AH61" i="24"/>
  <c r="AL61" i="23"/>
  <c r="AN61" i="23"/>
  <c r="AL25" i="23"/>
  <c r="AN25" i="23"/>
  <c r="AN25" i="24" s="1"/>
  <c r="AY23" i="23"/>
  <c r="AN23" i="23"/>
  <c r="AN23" i="24" s="1"/>
  <c r="AL23" i="23"/>
  <c r="AL23" i="24" s="1"/>
  <c r="AH23" i="24"/>
  <c r="AN21" i="23"/>
  <c r="AN21" i="24" s="1"/>
  <c r="AL21" i="23"/>
  <c r="AH21" i="24"/>
  <c r="AY21" i="23"/>
  <c r="AH19" i="24"/>
  <c r="AN19" i="23"/>
  <c r="AL19" i="23"/>
  <c r="AY17" i="23"/>
  <c r="AN17" i="23"/>
  <c r="AN17" i="24" s="1"/>
  <c r="AL17" i="23"/>
  <c r="AL17" i="24" s="1"/>
  <c r="AZ19" i="23"/>
  <c r="AZ21" i="23"/>
  <c r="AW22" i="23"/>
  <c r="AX22" i="23"/>
  <c r="BC67" i="31"/>
  <c r="BC71" i="31"/>
  <c r="BL69" i="31"/>
  <c r="BM69" i="31" s="1"/>
  <c r="BB63" i="31"/>
  <c r="BL61" i="31"/>
  <c r="BM61" i="31" s="1"/>
  <c r="BB21" i="31"/>
  <c r="BC19" i="31"/>
  <c r="BC77" i="31"/>
  <c r="BB73" i="31"/>
  <c r="AL73" i="32"/>
  <c r="BL71" i="31"/>
  <c r="BM71" i="31" s="1"/>
  <c r="AY79" i="31"/>
  <c r="AZ80" i="31" s="1"/>
  <c r="BB25" i="31"/>
  <c r="BL75" i="31"/>
  <c r="BM75" i="31" s="1"/>
  <c r="BC61" i="31"/>
  <c r="AL75" i="19"/>
  <c r="AN75" i="19"/>
  <c r="AN75" i="20" s="1"/>
  <c r="AH75" i="20"/>
  <c r="AL73" i="19"/>
  <c r="AH73" i="20"/>
  <c r="AN73" i="19"/>
  <c r="AN73" i="20" s="1"/>
  <c r="AH71" i="20"/>
  <c r="AN71" i="19"/>
  <c r="AN71" i="20" s="1"/>
  <c r="AL71" i="19"/>
  <c r="AN69" i="19"/>
  <c r="AN69" i="20" s="1"/>
  <c r="AH69" i="20"/>
  <c r="AL67" i="19"/>
  <c r="AH67" i="20"/>
  <c r="AN67" i="19"/>
  <c r="AN67" i="20" s="1"/>
  <c r="AL65" i="19"/>
  <c r="AH65" i="20"/>
  <c r="AN65" i="19"/>
  <c r="AN65" i="20" s="1"/>
  <c r="AL63" i="19"/>
  <c r="AH63" i="20"/>
  <c r="AN63" i="19"/>
  <c r="AN63" i="20" s="1"/>
  <c r="AL77" i="12"/>
  <c r="AN69" i="12"/>
  <c r="AL67" i="12"/>
  <c r="AL67" i="20" s="1"/>
  <c r="AN65" i="12"/>
  <c r="AH21" i="30"/>
  <c r="AL21" i="29"/>
  <c r="AL21" i="30" s="1"/>
  <c r="BB65" i="29"/>
  <c r="AY79" i="29"/>
  <c r="AD81" i="29"/>
  <c r="AL23" i="29"/>
  <c r="AH23" i="30"/>
  <c r="AY23" i="29"/>
  <c r="BL23" i="29" s="1"/>
  <c r="BM23" i="29" s="1"/>
  <c r="AH19" i="30"/>
  <c r="AN19" i="29"/>
  <c r="AN19" i="30" s="1"/>
  <c r="AX64" i="29"/>
  <c r="AX68" i="29"/>
  <c r="AW22" i="29"/>
  <c r="AX22" i="29"/>
  <c r="AY71" i="25"/>
  <c r="AL67" i="25"/>
  <c r="AL67" i="26" s="1"/>
  <c r="AX64" i="25"/>
  <c r="AX72" i="25"/>
  <c r="AX22" i="25"/>
  <c r="AL75" i="25"/>
  <c r="AL75" i="26" s="1"/>
  <c r="AN75" i="25"/>
  <c r="AN75" i="26" s="1"/>
  <c r="AY19" i="25"/>
  <c r="BL19" i="25" s="1"/>
  <c r="BM19" i="25" s="1"/>
  <c r="AN19" i="25"/>
  <c r="AN19" i="26" s="1"/>
  <c r="AN25" i="25"/>
  <c r="AN25" i="26" s="1"/>
  <c r="BL65" i="25"/>
  <c r="BM65" i="25" s="1"/>
  <c r="AH67" i="26"/>
  <c r="AN61" i="25"/>
  <c r="AN61" i="26" s="1"/>
  <c r="AN23" i="25"/>
  <c r="AN23" i="26" s="1"/>
  <c r="AY63" i="25"/>
  <c r="AN63" i="25"/>
  <c r="AZ23" i="25"/>
  <c r="BL73" i="25"/>
  <c r="BM73" i="25" s="1"/>
  <c r="AL65" i="25"/>
  <c r="AN65" i="25"/>
  <c r="AN65" i="26" s="1"/>
  <c r="AH75" i="26"/>
  <c r="AN21" i="25"/>
  <c r="AN21" i="26" s="1"/>
  <c r="BB77" i="25"/>
  <c r="AY69" i="25"/>
  <c r="BL69" i="25" s="1"/>
  <c r="BM69" i="25" s="1"/>
  <c r="AN69" i="25"/>
  <c r="AN69" i="26" s="1"/>
  <c r="AH77" i="26"/>
  <c r="AL71" i="25"/>
  <c r="AL71" i="26" s="1"/>
  <c r="AN71" i="25"/>
  <c r="AN71" i="26" s="1"/>
  <c r="AX68" i="25"/>
  <c r="AL73" i="25"/>
  <c r="AN73" i="25"/>
  <c r="AN73" i="26" s="1"/>
  <c r="AL77" i="26"/>
  <c r="AY17" i="25"/>
  <c r="AN17" i="25"/>
  <c r="AN17" i="26" s="1"/>
  <c r="AH25" i="24"/>
  <c r="AY27" i="31"/>
  <c r="AZ28" i="31" s="1"/>
  <c r="V79" i="24"/>
  <c r="AY77" i="23"/>
  <c r="AL25" i="24"/>
  <c r="AD29" i="23"/>
  <c r="AL77" i="32"/>
  <c r="BB77" i="31"/>
  <c r="AL77" i="19"/>
  <c r="AH77" i="20"/>
  <c r="AN77" i="19"/>
  <c r="AN77" i="20" s="1"/>
  <c r="AL25" i="29"/>
  <c r="AN25" i="29"/>
  <c r="AN25" i="30" s="1"/>
  <c r="AH25" i="30"/>
  <c r="V79" i="30"/>
  <c r="AO30" i="24"/>
  <c r="V79" i="26"/>
  <c r="D31" i="24"/>
  <c r="D31" i="30"/>
  <c r="BB17" i="33"/>
  <c r="G31" i="24"/>
  <c r="AP31" i="24"/>
  <c r="AP31" i="30"/>
  <c r="AM31" i="24"/>
  <c r="AH61" i="20"/>
  <c r="AN61" i="19"/>
  <c r="AD29" i="29"/>
  <c r="V27" i="30"/>
  <c r="AD29" i="25"/>
  <c r="V27" i="26"/>
  <c r="AJ30" i="30"/>
  <c r="AC32" i="30"/>
  <c r="J31" i="30"/>
  <c r="U54" i="23"/>
  <c r="V54" i="25"/>
  <c r="V10" i="22"/>
  <c r="V54" i="22" s="1"/>
  <c r="U54" i="29"/>
  <c r="W54" i="23"/>
  <c r="W54" i="29"/>
  <c r="V54" i="19"/>
  <c r="BL63" i="31"/>
  <c r="BM63" i="31" s="1"/>
  <c r="BB61" i="31"/>
  <c r="AZ19" i="29"/>
  <c r="BL19" i="29" s="1"/>
  <c r="BM19" i="29" s="1"/>
  <c r="AX18" i="29"/>
  <c r="AD81" i="23"/>
  <c r="AN61" i="24"/>
  <c r="AL61" i="24"/>
  <c r="BL19" i="31"/>
  <c r="BM19" i="31" s="1"/>
  <c r="BB19" i="31"/>
  <c r="AH27" i="32"/>
  <c r="BB61" i="29"/>
  <c r="W10" i="26"/>
  <c r="W54" i="26" s="1"/>
  <c r="J31" i="24"/>
  <c r="W10" i="22"/>
  <c r="W54" i="22" s="1"/>
  <c r="W10" i="32"/>
  <c r="W54" i="32" s="1"/>
  <c r="W54" i="19"/>
  <c r="V54" i="23"/>
  <c r="V54" i="29"/>
  <c r="V54" i="21"/>
  <c r="U54" i="19"/>
  <c r="U10" i="22"/>
  <c r="U54" i="22" s="1"/>
  <c r="U54" i="21"/>
  <c r="U54" i="25"/>
  <c r="G31" i="30"/>
  <c r="AM31" i="30"/>
  <c r="AJ31" i="30"/>
  <c r="AJ31" i="32"/>
  <c r="AO30" i="30"/>
  <c r="AC32" i="24"/>
  <c r="AJ30" i="24"/>
  <c r="BL65" i="33"/>
  <c r="BM65" i="33" s="1"/>
  <c r="BC65" i="33"/>
  <c r="AY79" i="33"/>
  <c r="AZ80" i="33" s="1"/>
  <c r="BB65" i="33"/>
  <c r="BB78" i="33" s="1"/>
  <c r="BB79" i="33" s="1"/>
  <c r="BC23" i="33"/>
  <c r="BL23" i="33"/>
  <c r="BM23" i="33" s="1"/>
  <c r="BL19" i="33"/>
  <c r="BM19" i="33" s="1"/>
  <c r="BC19" i="33"/>
  <c r="BC25" i="33"/>
  <c r="BL25" i="33"/>
  <c r="BM25" i="33" s="1"/>
  <c r="BG22" i="33"/>
  <c r="BB23" i="33"/>
  <c r="BL17" i="33"/>
  <c r="BC17" i="33"/>
  <c r="BM61" i="33"/>
  <c r="BL73" i="33"/>
  <c r="BM73" i="33" s="1"/>
  <c r="BC73" i="33"/>
  <c r="AC34" i="30"/>
  <c r="AC34" i="32"/>
  <c r="AY63" i="23"/>
  <c r="BL63" i="23" s="1"/>
  <c r="BM63" i="23" s="1"/>
  <c r="AH63" i="24"/>
  <c r="AL63" i="24"/>
  <c r="AN19" i="24"/>
  <c r="AY19" i="23"/>
  <c r="AL19" i="24"/>
  <c r="AH17" i="24"/>
  <c r="BC63" i="31"/>
  <c r="AN79" i="31"/>
  <c r="AN79" i="32" s="1"/>
  <c r="AN61" i="32"/>
  <c r="BB17" i="31"/>
  <c r="AH79" i="19"/>
  <c r="AN63" i="12"/>
  <c r="AN61" i="12"/>
  <c r="AH79" i="12"/>
  <c r="BB77" i="29"/>
  <c r="AL61" i="30"/>
  <c r="AL19" i="29"/>
  <c r="AL19" i="30" s="1"/>
  <c r="AH27" i="29"/>
  <c r="I23" i="34" s="1"/>
  <c r="M23" i="34" s="1"/>
  <c r="R23" i="34" s="1"/>
  <c r="AL17" i="29"/>
  <c r="AY17" i="29"/>
  <c r="AN17" i="29"/>
  <c r="AN17" i="30" s="1"/>
  <c r="AH17" i="30"/>
  <c r="AY61" i="25"/>
  <c r="BL61" i="25" s="1"/>
  <c r="BM61" i="25" s="1"/>
  <c r="AL61" i="25"/>
  <c r="AL61" i="26" s="1"/>
  <c r="AH61" i="26"/>
  <c r="AH63" i="26"/>
  <c r="AD81" i="25"/>
  <c r="AN63" i="26"/>
  <c r="AL63" i="25"/>
  <c r="AL63" i="26" s="1"/>
  <c r="AH79" i="25"/>
  <c r="AH79" i="26" s="1"/>
  <c r="AH17" i="26"/>
  <c r="AX18" i="25"/>
  <c r="AW18" i="25"/>
  <c r="AL17" i="25"/>
  <c r="AL17" i="26" s="1"/>
  <c r="AH79" i="22"/>
  <c r="BB71" i="31"/>
  <c r="BL67" i="31"/>
  <c r="BM67" i="31" s="1"/>
  <c r="BL21" i="31"/>
  <c r="BM21" i="31" s="1"/>
  <c r="BC21" i="31"/>
  <c r="BB23" i="31"/>
  <c r="BM17" i="31"/>
  <c r="BG22" i="31"/>
  <c r="BL25" i="31"/>
  <c r="BM25" i="31" s="1"/>
  <c r="BC25" i="31"/>
  <c r="BL23" i="31"/>
  <c r="BM23" i="31" s="1"/>
  <c r="BC23" i="31"/>
  <c r="AN27" i="31"/>
  <c r="AN27" i="32" s="1"/>
  <c r="AH79" i="23"/>
  <c r="AY61" i="23"/>
  <c r="BC73" i="25"/>
  <c r="AY75" i="25"/>
  <c r="BC65" i="25"/>
  <c r="AX60" i="29"/>
  <c r="AX60" i="25"/>
  <c r="AC34" i="24"/>
  <c r="V54" i="24"/>
  <c r="AH25" i="26"/>
  <c r="AY25" i="25"/>
  <c r="BC25" i="25" s="1"/>
  <c r="AL25" i="25"/>
  <c r="AY23" i="25"/>
  <c r="AL23" i="25"/>
  <c r="AH23" i="26"/>
  <c r="AL21" i="25"/>
  <c r="AL21" i="26" s="1"/>
  <c r="AH21" i="26"/>
  <c r="AH19" i="26"/>
  <c r="AL19" i="25"/>
  <c r="AL19" i="26" s="1"/>
  <c r="BR20" i="29"/>
  <c r="BQ60" i="29"/>
  <c r="BR18" i="29"/>
  <c r="BP64" i="29"/>
  <c r="BP60" i="29"/>
  <c r="BQ64" i="29"/>
  <c r="BP76" i="29"/>
  <c r="BR24" i="29"/>
  <c r="BP68" i="29"/>
  <c r="BQ68" i="29"/>
  <c r="BQ76" i="29"/>
  <c r="BP18" i="29"/>
  <c r="BP20" i="29"/>
  <c r="BP24" i="29"/>
  <c r="BP72" i="29"/>
  <c r="BQ72" i="29"/>
  <c r="BG20" i="29"/>
  <c r="BC25" i="29"/>
  <c r="BL25" i="29"/>
  <c r="BM25" i="29" s="1"/>
  <c r="BL65" i="29"/>
  <c r="BM65" i="29" s="1"/>
  <c r="BC65" i="29"/>
  <c r="BL61" i="29"/>
  <c r="BC61" i="29"/>
  <c r="BL69" i="29"/>
  <c r="BM69" i="29" s="1"/>
  <c r="BC69" i="29"/>
  <c r="BQ16" i="29"/>
  <c r="AY21" i="29"/>
  <c r="AW24" i="29"/>
  <c r="AW62" i="29"/>
  <c r="AZ63" i="29"/>
  <c r="BL63" i="29" s="1"/>
  <c r="BM63" i="29" s="1"/>
  <c r="AW66" i="29"/>
  <c r="AZ67" i="29"/>
  <c r="BL67" i="29" s="1"/>
  <c r="BM67" i="29" s="1"/>
  <c r="AW70" i="29"/>
  <c r="AZ71" i="29"/>
  <c r="BL71" i="29" s="1"/>
  <c r="BM71" i="29" s="1"/>
  <c r="AW74" i="29"/>
  <c r="AZ75" i="29"/>
  <c r="BL75" i="29" s="1"/>
  <c r="BM75" i="29" s="1"/>
  <c r="BR16" i="29"/>
  <c r="AZ21" i="29"/>
  <c r="AX24" i="29"/>
  <c r="BB63" i="29"/>
  <c r="BB67" i="29"/>
  <c r="BB71" i="29"/>
  <c r="BB75" i="29"/>
  <c r="AZ17" i="29"/>
  <c r="BP62" i="29"/>
  <c r="BP66" i="29"/>
  <c r="BP70" i="29"/>
  <c r="BP74" i="29"/>
  <c r="AW16" i="29"/>
  <c r="BP22" i="29"/>
  <c r="BQ62" i="29"/>
  <c r="BQ66" i="29"/>
  <c r="BQ70" i="29"/>
  <c r="BQ74" i="29"/>
  <c r="BQ22" i="29"/>
  <c r="AW60" i="29"/>
  <c r="AW64" i="29"/>
  <c r="AW68" i="29"/>
  <c r="AW72" i="29"/>
  <c r="AZ73" i="29"/>
  <c r="BC73" i="29" s="1"/>
  <c r="AW76" i="29"/>
  <c r="AZ77" i="29"/>
  <c r="BB73" i="29"/>
  <c r="AW20" i="29"/>
  <c r="BP18" i="25"/>
  <c r="BQ18" i="25"/>
  <c r="BP20" i="25"/>
  <c r="BP76" i="25"/>
  <c r="BQ20" i="25"/>
  <c r="BP24" i="25"/>
  <c r="BP64" i="25"/>
  <c r="BQ76" i="25"/>
  <c r="BQ24" i="25"/>
  <c r="BQ64" i="25"/>
  <c r="BP60" i="25"/>
  <c r="BP72" i="25"/>
  <c r="BQ72" i="25"/>
  <c r="BQ60" i="25"/>
  <c r="BP68" i="25"/>
  <c r="BQ68" i="25"/>
  <c r="BG20" i="25"/>
  <c r="BQ16" i="25"/>
  <c r="AY21" i="25"/>
  <c r="AW24" i="25"/>
  <c r="AH27" i="25"/>
  <c r="AW62" i="25"/>
  <c r="AZ63" i="25"/>
  <c r="AW66" i="25"/>
  <c r="AZ67" i="25"/>
  <c r="BL67" i="25" s="1"/>
  <c r="BM67" i="25" s="1"/>
  <c r="AW70" i="25"/>
  <c r="AZ71" i="25"/>
  <c r="AW74" i="25"/>
  <c r="AZ75" i="25"/>
  <c r="AZ17" i="25"/>
  <c r="BP16" i="25"/>
  <c r="AZ21" i="25"/>
  <c r="AX24" i="25"/>
  <c r="BP62" i="25"/>
  <c r="BP66" i="25"/>
  <c r="BP70" i="25"/>
  <c r="BP74" i="25"/>
  <c r="AW16" i="25"/>
  <c r="BP22" i="25"/>
  <c r="BQ62" i="25"/>
  <c r="BQ66" i="25"/>
  <c r="BQ70" i="25"/>
  <c r="BQ74" i="25"/>
  <c r="BQ22" i="25"/>
  <c r="AW60" i="25"/>
  <c r="AW64" i="25"/>
  <c r="AW68" i="25"/>
  <c r="AW72" i="25"/>
  <c r="AW76" i="25"/>
  <c r="AZ77" i="25"/>
  <c r="BC77" i="25" s="1"/>
  <c r="AW20" i="25"/>
  <c r="BR16" i="23"/>
  <c r="BP72" i="23"/>
  <c r="BR72" i="23"/>
  <c r="BQ76" i="23"/>
  <c r="BP64" i="23"/>
  <c r="BR76" i="23"/>
  <c r="BQ64" i="23"/>
  <c r="BP16" i="23"/>
  <c r="BP60" i="23"/>
  <c r="BR68" i="23"/>
  <c r="BQ68" i="23"/>
  <c r="BQ60" i="23"/>
  <c r="BL23" i="23"/>
  <c r="BM23" i="23" s="1"/>
  <c r="BC23" i="23"/>
  <c r="AX62" i="23"/>
  <c r="AY25" i="23"/>
  <c r="AW16" i="23"/>
  <c r="BP22" i="23"/>
  <c r="BQ66" i="23"/>
  <c r="BQ74" i="23"/>
  <c r="BQ22" i="23"/>
  <c r="AW68" i="23"/>
  <c r="BB65" i="23"/>
  <c r="AZ17" i="23"/>
  <c r="BH18" i="23"/>
  <c r="AW24" i="23"/>
  <c r="AH27" i="23"/>
  <c r="AW62" i="23"/>
  <c r="AW66" i="23"/>
  <c r="AZ67" i="23"/>
  <c r="BC67" i="23" s="1"/>
  <c r="AW70" i="23"/>
  <c r="AZ71" i="23"/>
  <c r="BL71" i="23" s="1"/>
  <c r="BM71" i="23" s="1"/>
  <c r="AW74" i="23"/>
  <c r="AZ75" i="23"/>
  <c r="BP18" i="23"/>
  <c r="AX24" i="23"/>
  <c r="BP20" i="23"/>
  <c r="BG21" i="23"/>
  <c r="BP62" i="23"/>
  <c r="BP66" i="23"/>
  <c r="BP70" i="23"/>
  <c r="BQ62" i="23"/>
  <c r="AW60" i="23"/>
  <c r="AZ61" i="23"/>
  <c r="AZ65" i="23"/>
  <c r="BL65" i="23" s="1"/>
  <c r="BM65" i="23" s="1"/>
  <c r="AZ69" i="23"/>
  <c r="BR70" i="23"/>
  <c r="AW72" i="23"/>
  <c r="BR74" i="23"/>
  <c r="AW76" i="23"/>
  <c r="AZ77" i="23"/>
  <c r="AX18" i="23"/>
  <c r="BP24" i="23"/>
  <c r="AX64" i="23"/>
  <c r="AW20" i="23"/>
  <c r="BQ24" i="23"/>
  <c r="BQ18" i="23"/>
  <c r="BQ20" i="23"/>
  <c r="AZ73" i="23"/>
  <c r="BC73" i="23" s="1"/>
  <c r="AL23" i="22"/>
  <c r="AH23" i="22"/>
  <c r="AD25" i="22"/>
  <c r="AD23" i="22"/>
  <c r="AD21" i="22"/>
  <c r="AD19" i="22"/>
  <c r="AD17" i="22"/>
  <c r="Z17" i="22"/>
  <c r="Z19" i="22"/>
  <c r="Z21" i="22"/>
  <c r="Z23" i="22"/>
  <c r="Z25" i="22"/>
  <c r="V25" i="22"/>
  <c r="V23" i="22"/>
  <c r="V21" i="22"/>
  <c r="V19" i="22"/>
  <c r="V17" i="22"/>
  <c r="S25" i="22"/>
  <c r="S24" i="22"/>
  <c r="Q25" i="22"/>
  <c r="Q24" i="22"/>
  <c r="O25" i="22"/>
  <c r="O24" i="22"/>
  <c r="O23" i="22"/>
  <c r="O22" i="22"/>
  <c r="Q22" i="22"/>
  <c r="Q23" i="22"/>
  <c r="S23" i="22"/>
  <c r="S22" i="22"/>
  <c r="S21" i="22"/>
  <c r="S20" i="22"/>
  <c r="Q21" i="22"/>
  <c r="Q20" i="22"/>
  <c r="O21" i="22"/>
  <c r="O20" i="22"/>
  <c r="O19" i="22"/>
  <c r="O18" i="22"/>
  <c r="Q19" i="22"/>
  <c r="Q18" i="22"/>
  <c r="S19" i="22"/>
  <c r="S18" i="22"/>
  <c r="S17" i="22"/>
  <c r="S16" i="22"/>
  <c r="Q17" i="22"/>
  <c r="Q16" i="22"/>
  <c r="O17" i="22"/>
  <c r="O16" i="22"/>
  <c r="J24" i="22"/>
  <c r="J22" i="22"/>
  <c r="J20" i="22"/>
  <c r="J18" i="22"/>
  <c r="J16" i="22"/>
  <c r="B24" i="22"/>
  <c r="B22" i="22"/>
  <c r="B20" i="22"/>
  <c r="B18" i="22"/>
  <c r="B16" i="22"/>
  <c r="AN23" i="21"/>
  <c r="AN23" i="22" s="1"/>
  <c r="Q54" i="22"/>
  <c r="M54" i="22"/>
  <c r="L54" i="22"/>
  <c r="K54" i="22"/>
  <c r="J54" i="22"/>
  <c r="AP38" i="22"/>
  <c r="AI38" i="22"/>
  <c r="AC38" i="22"/>
  <c r="AC34" i="22"/>
  <c r="D34" i="22"/>
  <c r="AC33" i="22"/>
  <c r="AC32" i="22"/>
  <c r="AP31" i="22"/>
  <c r="AM31" i="22"/>
  <c r="AJ31" i="22"/>
  <c r="J31" i="22"/>
  <c r="G31" i="22"/>
  <c r="D31" i="22"/>
  <c r="AO30" i="22"/>
  <c r="AJ30" i="22"/>
  <c r="AH24" i="22"/>
  <c r="AH22" i="22"/>
  <c r="AH20" i="22"/>
  <c r="AH18" i="22"/>
  <c r="AH16" i="22"/>
  <c r="T10" i="22"/>
  <c r="T54" i="22" s="1"/>
  <c r="S10" i="22"/>
  <c r="S54" i="22" s="1"/>
  <c r="R10" i="22"/>
  <c r="R54" i="22" s="1"/>
  <c r="Q10" i="22"/>
  <c r="P10" i="22"/>
  <c r="P54" i="22" s="1"/>
  <c r="O10" i="22"/>
  <c r="O54" i="22" s="1"/>
  <c r="N10" i="22"/>
  <c r="N54" i="22" s="1"/>
  <c r="M10" i="22"/>
  <c r="L10" i="22"/>
  <c r="K10" i="22"/>
  <c r="J10" i="22"/>
  <c r="AP9" i="22"/>
  <c r="AL9" i="22"/>
  <c r="AL53" i="22" s="1"/>
  <c r="AN81" i="21"/>
  <c r="AD81" i="21"/>
  <c r="BA78" i="21"/>
  <c r="AY77" i="21"/>
  <c r="BU76" i="21"/>
  <c r="BT76" i="21"/>
  <c r="BS76" i="21"/>
  <c r="BV76" i="21" s="1"/>
  <c r="BO76" i="21"/>
  <c r="BQ76" i="21" s="1"/>
  <c r="BA76" i="21"/>
  <c r="AV76" i="21"/>
  <c r="AX76" i="21" s="1"/>
  <c r="AY75" i="21"/>
  <c r="BU74" i="21"/>
  <c r="BT74" i="21"/>
  <c r="BS74" i="21"/>
  <c r="BV74" i="21" s="1"/>
  <c r="BO74" i="21"/>
  <c r="BR74" i="21" s="1"/>
  <c r="BA74" i="21"/>
  <c r="AV74" i="21"/>
  <c r="AX74" i="21" s="1"/>
  <c r="AY73" i="21"/>
  <c r="BU72" i="21"/>
  <c r="BT72" i="21"/>
  <c r="BS72" i="21"/>
  <c r="BV72" i="21" s="1"/>
  <c r="BO72" i="21"/>
  <c r="BR72" i="21" s="1"/>
  <c r="BA72" i="21"/>
  <c r="AV72" i="21"/>
  <c r="AX72" i="21" s="1"/>
  <c r="AY71" i="21"/>
  <c r="BU70" i="21"/>
  <c r="BT70" i="21"/>
  <c r="BS70" i="21"/>
  <c r="BV70" i="21" s="1"/>
  <c r="BO70" i="21"/>
  <c r="BQ70" i="21" s="1"/>
  <c r="BA70" i="21"/>
  <c r="AV70" i="21"/>
  <c r="AX70" i="21" s="1"/>
  <c r="AY69" i="21"/>
  <c r="BU68" i="21"/>
  <c r="BT68" i="21"/>
  <c r="BS68" i="21"/>
  <c r="BV68" i="21" s="1"/>
  <c r="BO68" i="21"/>
  <c r="BR68" i="21" s="1"/>
  <c r="BA68" i="21"/>
  <c r="AV68" i="21"/>
  <c r="AX68" i="21" s="1"/>
  <c r="AY67" i="21"/>
  <c r="BU66" i="21"/>
  <c r="BT66" i="21"/>
  <c r="BS66" i="21"/>
  <c r="BV66" i="21" s="1"/>
  <c r="BO66" i="21"/>
  <c r="BR66" i="21" s="1"/>
  <c r="BA66" i="21"/>
  <c r="AV66" i="21"/>
  <c r="AX66" i="21" s="1"/>
  <c r="AY65" i="21"/>
  <c r="BU64" i="21"/>
  <c r="BT64" i="21"/>
  <c r="BS64" i="21"/>
  <c r="BV64" i="21" s="1"/>
  <c r="BO64" i="21"/>
  <c r="BP64" i="21" s="1"/>
  <c r="BA64" i="21"/>
  <c r="AV64" i="21"/>
  <c r="AX64" i="21" s="1"/>
  <c r="AY63" i="21"/>
  <c r="BU62" i="21"/>
  <c r="BT62" i="21"/>
  <c r="BS62" i="21"/>
  <c r="BV62" i="21" s="1"/>
  <c r="BO62" i="21"/>
  <c r="BR62" i="21" s="1"/>
  <c r="BA62" i="21"/>
  <c r="AV62" i="21"/>
  <c r="AX62" i="21" s="1"/>
  <c r="AY61" i="21"/>
  <c r="BU60" i="21"/>
  <c r="BT60" i="21"/>
  <c r="BS60" i="21"/>
  <c r="BV60" i="21" s="1"/>
  <c r="BO60" i="21"/>
  <c r="BR60" i="21" s="1"/>
  <c r="BA60" i="21"/>
  <c r="AV60" i="21"/>
  <c r="AX60" i="21" s="1"/>
  <c r="AN29" i="21"/>
  <c r="AD27" i="21"/>
  <c r="AD27" i="22" s="1"/>
  <c r="Z27" i="21"/>
  <c r="Z27" i="22" s="1"/>
  <c r="V27" i="21"/>
  <c r="AH25" i="21"/>
  <c r="AL25" i="21" s="1"/>
  <c r="AL25" i="22" s="1"/>
  <c r="BU24" i="21"/>
  <c r="BT24" i="21"/>
  <c r="BS24" i="21"/>
  <c r="BV24" i="21" s="1"/>
  <c r="BO24" i="21"/>
  <c r="BP24" i="21" s="1"/>
  <c r="BA24" i="21"/>
  <c r="AV24" i="21"/>
  <c r="AZ25" i="21" s="1"/>
  <c r="AY23" i="21"/>
  <c r="BU22" i="21"/>
  <c r="BT22" i="21"/>
  <c r="BS22" i="21"/>
  <c r="BV22" i="21" s="1"/>
  <c r="BO22" i="21"/>
  <c r="BQ22" i="21" s="1"/>
  <c r="BA22" i="21"/>
  <c r="AV22" i="21"/>
  <c r="AZ23" i="21" s="1"/>
  <c r="AH21" i="21"/>
  <c r="AL21" i="21" s="1"/>
  <c r="AL21" i="22" s="1"/>
  <c r="BU20" i="21"/>
  <c r="BT20" i="21"/>
  <c r="BS20" i="21"/>
  <c r="BV20" i="21" s="1"/>
  <c r="BO20" i="21"/>
  <c r="BR20" i="21" s="1"/>
  <c r="BA20" i="21"/>
  <c r="AV20" i="21"/>
  <c r="AX20" i="21" s="1"/>
  <c r="AH19" i="21"/>
  <c r="AL19" i="21" s="1"/>
  <c r="AL19" i="22" s="1"/>
  <c r="BU18" i="21"/>
  <c r="BT18" i="21"/>
  <c r="BS18" i="21"/>
  <c r="BV18" i="21" s="1"/>
  <c r="BO18" i="21"/>
  <c r="BR18" i="21" s="1"/>
  <c r="BH18" i="21"/>
  <c r="BH19" i="21" s="1"/>
  <c r="BH20" i="21" s="1"/>
  <c r="BH21" i="21" s="1"/>
  <c r="BH22" i="21" s="1"/>
  <c r="BH23" i="21" s="1"/>
  <c r="BH24" i="21" s="1"/>
  <c r="BH25" i="21" s="1"/>
  <c r="BH26" i="21" s="1"/>
  <c r="BH27" i="21" s="1"/>
  <c r="BH28" i="21" s="1"/>
  <c r="BH29" i="21" s="1"/>
  <c r="BH30" i="21" s="1"/>
  <c r="BH31" i="21" s="1"/>
  <c r="BH32" i="21" s="1"/>
  <c r="BH33" i="21" s="1"/>
  <c r="BH34" i="21" s="1"/>
  <c r="BH35" i="21" s="1"/>
  <c r="BH36" i="21" s="1"/>
  <c r="BH37" i="21" s="1"/>
  <c r="BH38" i="21" s="1"/>
  <c r="BH39" i="21" s="1"/>
  <c r="BH40" i="21" s="1"/>
  <c r="BH41" i="21" s="1"/>
  <c r="BH42" i="21" s="1"/>
  <c r="BH43" i="21" s="1"/>
  <c r="BH44" i="21" s="1"/>
  <c r="BH45" i="21" s="1"/>
  <c r="BG18" i="21"/>
  <c r="BG19" i="21" s="1"/>
  <c r="BA18" i="21"/>
  <c r="AV18" i="21"/>
  <c r="AW18" i="21" s="1"/>
  <c r="BH17" i="21"/>
  <c r="AH17" i="21"/>
  <c r="AL17" i="21" s="1"/>
  <c r="AL17" i="22" s="1"/>
  <c r="BU16" i="21"/>
  <c r="BT16" i="21"/>
  <c r="BS16" i="21"/>
  <c r="BV16" i="21" s="1"/>
  <c r="BO16" i="21"/>
  <c r="BR16" i="21" s="1"/>
  <c r="BA16" i="21"/>
  <c r="BA26" i="21" s="1"/>
  <c r="AV16" i="21"/>
  <c r="AX16" i="21" s="1"/>
  <c r="AD27" i="12"/>
  <c r="AD27" i="2" s="1"/>
  <c r="Z27" i="12"/>
  <c r="Z27" i="2" s="1"/>
  <c r="V27" i="12"/>
  <c r="AD27" i="19"/>
  <c r="AD27" i="20" s="1"/>
  <c r="Z27" i="19"/>
  <c r="Z27" i="20" s="1"/>
  <c r="V27" i="19"/>
  <c r="AD25" i="20"/>
  <c r="AD23" i="20"/>
  <c r="AD21" i="20"/>
  <c r="AD19" i="20"/>
  <c r="AD17" i="20"/>
  <c r="Z25" i="20"/>
  <c r="Z23" i="20"/>
  <c r="Z21" i="20"/>
  <c r="Z19" i="20"/>
  <c r="Z17" i="20"/>
  <c r="V23" i="20"/>
  <c r="V21" i="20"/>
  <c r="V19" i="20"/>
  <c r="V17" i="20"/>
  <c r="O20" i="20"/>
  <c r="O25" i="20"/>
  <c r="O24" i="20"/>
  <c r="Q25" i="20"/>
  <c r="Q24" i="20"/>
  <c r="S25" i="20"/>
  <c r="S24" i="20"/>
  <c r="S22" i="20"/>
  <c r="S23" i="20"/>
  <c r="Q23" i="20"/>
  <c r="Q22" i="20"/>
  <c r="O23" i="20"/>
  <c r="O22" i="20"/>
  <c r="O21" i="20"/>
  <c r="P20" i="20"/>
  <c r="Q20" i="20"/>
  <c r="Q21" i="20"/>
  <c r="S21" i="20"/>
  <c r="S20" i="20"/>
  <c r="S19" i="20"/>
  <c r="S18" i="20"/>
  <c r="Q19" i="20"/>
  <c r="Q18" i="20"/>
  <c r="O19" i="20"/>
  <c r="O18" i="20"/>
  <c r="O17" i="20"/>
  <c r="Q17" i="20"/>
  <c r="S17" i="20"/>
  <c r="S16" i="20"/>
  <c r="Q16" i="20"/>
  <c r="O16" i="20"/>
  <c r="J18" i="20"/>
  <c r="J20" i="20"/>
  <c r="J22" i="20"/>
  <c r="J24" i="20"/>
  <c r="J16" i="20"/>
  <c r="B18" i="20"/>
  <c r="B20" i="20"/>
  <c r="B22" i="20"/>
  <c r="B24" i="20"/>
  <c r="B16" i="20"/>
  <c r="AL77" i="20"/>
  <c r="AL73" i="20"/>
  <c r="AL71" i="20"/>
  <c r="AL69" i="20"/>
  <c r="AL65" i="20"/>
  <c r="AL63" i="20"/>
  <c r="AL61" i="20"/>
  <c r="O54" i="20"/>
  <c r="N54" i="20"/>
  <c r="M54" i="20"/>
  <c r="L54" i="20"/>
  <c r="AP38" i="20"/>
  <c r="AI38" i="20"/>
  <c r="AC38" i="20"/>
  <c r="AC34" i="20"/>
  <c r="D34" i="20"/>
  <c r="AC33" i="20"/>
  <c r="AC32" i="20"/>
  <c r="AP31" i="20"/>
  <c r="AM31" i="20"/>
  <c r="AJ31" i="20"/>
  <c r="J31" i="20"/>
  <c r="G31" i="20"/>
  <c r="D31" i="20"/>
  <c r="AO30" i="20"/>
  <c r="AJ30" i="20"/>
  <c r="AN28" i="20"/>
  <c r="AH28" i="20"/>
  <c r="AD28" i="20"/>
  <c r="Z28" i="20"/>
  <c r="V28" i="20"/>
  <c r="AN26" i="20"/>
  <c r="AH26" i="20"/>
  <c r="V26" i="20"/>
  <c r="V25" i="20"/>
  <c r="W54" i="20"/>
  <c r="V54" i="20"/>
  <c r="U54" i="20"/>
  <c r="T10" i="20"/>
  <c r="T54" i="20" s="1"/>
  <c r="S10" i="20"/>
  <c r="S54" i="20" s="1"/>
  <c r="R10" i="20"/>
  <c r="R54" i="20" s="1"/>
  <c r="Q10" i="20"/>
  <c r="Q54" i="20" s="1"/>
  <c r="P10" i="20"/>
  <c r="P54" i="20" s="1"/>
  <c r="O10" i="20"/>
  <c r="N10" i="20"/>
  <c r="M10" i="20"/>
  <c r="L10" i="20"/>
  <c r="K10" i="20"/>
  <c r="K54" i="20" s="1"/>
  <c r="J10" i="20"/>
  <c r="J54" i="20" s="1"/>
  <c r="AP9" i="20"/>
  <c r="AL9" i="20"/>
  <c r="AL53" i="20" s="1"/>
  <c r="AN81" i="19"/>
  <c r="AD81" i="19"/>
  <c r="BA78" i="19"/>
  <c r="AY77" i="19"/>
  <c r="BU76" i="19"/>
  <c r="BT76" i="19"/>
  <c r="BS76" i="19"/>
  <c r="BV76" i="19" s="1"/>
  <c r="BO76" i="19"/>
  <c r="BR76" i="19" s="1"/>
  <c r="BA76" i="19"/>
  <c r="AV76" i="19"/>
  <c r="AZ77" i="19" s="1"/>
  <c r="AY75" i="19"/>
  <c r="BU74" i="19"/>
  <c r="BT74" i="19"/>
  <c r="BS74" i="19"/>
  <c r="BV74" i="19" s="1"/>
  <c r="BO74" i="19"/>
  <c r="BR74" i="19" s="1"/>
  <c r="BA74" i="19"/>
  <c r="AV74" i="19"/>
  <c r="AX74" i="19" s="1"/>
  <c r="AY73" i="19"/>
  <c r="BU72" i="19"/>
  <c r="BT72" i="19"/>
  <c r="BS72" i="19"/>
  <c r="BV72" i="19" s="1"/>
  <c r="BO72" i="19"/>
  <c r="BR72" i="19" s="1"/>
  <c r="BA72" i="19"/>
  <c r="AV72" i="19"/>
  <c r="AZ73" i="19" s="1"/>
  <c r="AY71" i="19"/>
  <c r="BU70" i="19"/>
  <c r="BT70" i="19"/>
  <c r="BS70" i="19"/>
  <c r="BV70" i="19" s="1"/>
  <c r="BO70" i="19"/>
  <c r="BR70" i="19" s="1"/>
  <c r="BA70" i="19"/>
  <c r="AV70" i="19"/>
  <c r="AX70" i="19" s="1"/>
  <c r="AY69" i="19"/>
  <c r="BB69" i="19" s="1"/>
  <c r="BU68" i="19"/>
  <c r="BT68" i="19"/>
  <c r="BS68" i="19"/>
  <c r="BV68" i="19" s="1"/>
  <c r="BO68" i="19"/>
  <c r="BR68" i="19" s="1"/>
  <c r="BA68" i="19"/>
  <c r="AV68" i="19"/>
  <c r="AZ69" i="19" s="1"/>
  <c r="AY67" i="19"/>
  <c r="BU66" i="19"/>
  <c r="BT66" i="19"/>
  <c r="BS66" i="19"/>
  <c r="BV66" i="19" s="1"/>
  <c r="BO66" i="19"/>
  <c r="BR66" i="19" s="1"/>
  <c r="BA66" i="19"/>
  <c r="AV66" i="19"/>
  <c r="AX66" i="19" s="1"/>
  <c r="AY65" i="19"/>
  <c r="BU64" i="19"/>
  <c r="BT64" i="19"/>
  <c r="BS64" i="19"/>
  <c r="BV64" i="19" s="1"/>
  <c r="BO64" i="19"/>
  <c r="BR64" i="19" s="1"/>
  <c r="BA64" i="19"/>
  <c r="AV64" i="19"/>
  <c r="AZ65" i="19" s="1"/>
  <c r="AY63" i="19"/>
  <c r="BU62" i="19"/>
  <c r="BT62" i="19"/>
  <c r="BS62" i="19"/>
  <c r="BV62" i="19" s="1"/>
  <c r="BO62" i="19"/>
  <c r="BR62" i="19" s="1"/>
  <c r="BA62" i="19"/>
  <c r="AV62" i="19"/>
  <c r="AX62" i="19" s="1"/>
  <c r="AY61" i="19"/>
  <c r="BB61" i="19" s="1"/>
  <c r="BU60" i="19"/>
  <c r="BT60" i="19"/>
  <c r="BS60" i="19"/>
  <c r="BV60" i="19" s="1"/>
  <c r="BO60" i="19"/>
  <c r="BR60" i="19" s="1"/>
  <c r="BA60" i="19"/>
  <c r="AV60" i="19"/>
  <c r="AZ61" i="19" s="1"/>
  <c r="AN29" i="19"/>
  <c r="AH25" i="19"/>
  <c r="AH25" i="20" s="1"/>
  <c r="BU24" i="19"/>
  <c r="BT24" i="19"/>
  <c r="BS24" i="19"/>
  <c r="BV24" i="19" s="1"/>
  <c r="BO24" i="19"/>
  <c r="BR24" i="19" s="1"/>
  <c r="BA24" i="19"/>
  <c r="AV24" i="19"/>
  <c r="AX24" i="19" s="1"/>
  <c r="AH23" i="19"/>
  <c r="BU22" i="19"/>
  <c r="BT22" i="19"/>
  <c r="BS22" i="19"/>
  <c r="BV22" i="19" s="1"/>
  <c r="BO22" i="19"/>
  <c r="BR22" i="19" s="1"/>
  <c r="BA22" i="19"/>
  <c r="BA26" i="19" s="1"/>
  <c r="AV22" i="19"/>
  <c r="AW22" i="19" s="1"/>
  <c r="AH21" i="19"/>
  <c r="AH21" i="20" s="1"/>
  <c r="BU20" i="19"/>
  <c r="BT20" i="19"/>
  <c r="BS20" i="19"/>
  <c r="BV20" i="19" s="1"/>
  <c r="BO20" i="19"/>
  <c r="BQ20" i="19" s="1"/>
  <c r="BA20" i="19"/>
  <c r="AV20" i="19"/>
  <c r="AX20" i="19" s="1"/>
  <c r="BG19" i="19"/>
  <c r="AH19" i="19"/>
  <c r="AN19" i="19" s="1"/>
  <c r="AN19" i="20" s="1"/>
  <c r="BU18" i="19"/>
  <c r="BT18" i="19"/>
  <c r="BS18" i="19"/>
  <c r="BV18" i="19" s="1"/>
  <c r="BO18" i="19"/>
  <c r="BQ18" i="19" s="1"/>
  <c r="BG18" i="19"/>
  <c r="BA18" i="19"/>
  <c r="AV18" i="19"/>
  <c r="AZ19" i="19" s="1"/>
  <c r="BH17" i="19"/>
  <c r="BH18" i="19" s="1"/>
  <c r="AH17" i="19"/>
  <c r="AH17" i="20" s="1"/>
  <c r="BU16" i="19"/>
  <c r="BT16" i="19"/>
  <c r="BS16" i="19"/>
  <c r="BV16" i="19" s="1"/>
  <c r="BO16" i="19"/>
  <c r="BR16" i="19" s="1"/>
  <c r="BA16" i="19"/>
  <c r="AV16" i="19"/>
  <c r="AZ17" i="19" s="1"/>
  <c r="AH25" i="12"/>
  <c r="AH23" i="12"/>
  <c r="AH21" i="12"/>
  <c r="AH19" i="12"/>
  <c r="AH17" i="12"/>
  <c r="AL17" i="12" s="1"/>
  <c r="BI19" i="25"/>
  <c r="BI16" i="21"/>
  <c r="BI19" i="31"/>
  <c r="BI17" i="21"/>
  <c r="BI19" i="29"/>
  <c r="BI21" i="33"/>
  <c r="BI21" i="31"/>
  <c r="BI18" i="29"/>
  <c r="BI17" i="19"/>
  <c r="BI16" i="19"/>
  <c r="BC75" i="23" l="1"/>
  <c r="BL73" i="23"/>
  <c r="BM73" i="23" s="1"/>
  <c r="BB71" i="23"/>
  <c r="BL69" i="23"/>
  <c r="BM69" i="23" s="1"/>
  <c r="BB69" i="23"/>
  <c r="BL21" i="23"/>
  <c r="BM21" i="23" s="1"/>
  <c r="I41" i="34"/>
  <c r="M41" i="34" s="1"/>
  <c r="R41" i="34" s="1"/>
  <c r="AH27" i="24"/>
  <c r="BL17" i="23"/>
  <c r="BL19" i="23"/>
  <c r="BM19" i="23" s="1"/>
  <c r="BB71" i="25"/>
  <c r="BL71" i="25"/>
  <c r="BM71" i="25" s="1"/>
  <c r="BB67" i="25"/>
  <c r="BL63" i="25"/>
  <c r="BM63" i="25" s="1"/>
  <c r="I20" i="34"/>
  <c r="M20" i="34" s="1"/>
  <c r="BL23" i="25"/>
  <c r="BM23" i="25" s="1"/>
  <c r="BB63" i="23"/>
  <c r="BB73" i="23"/>
  <c r="BL67" i="23"/>
  <c r="BM67" i="23" s="1"/>
  <c r="BB67" i="23"/>
  <c r="BC63" i="23"/>
  <c r="BB23" i="23"/>
  <c r="BC21" i="23"/>
  <c r="BB75" i="23"/>
  <c r="AL21" i="24"/>
  <c r="BB21" i="23"/>
  <c r="AY27" i="23"/>
  <c r="AZ28" i="23" s="1"/>
  <c r="AN21" i="21"/>
  <c r="AN21" i="22" s="1"/>
  <c r="AH21" i="22"/>
  <c r="AZ19" i="21"/>
  <c r="BC19" i="21" s="1"/>
  <c r="AX18" i="21"/>
  <c r="AW22" i="21"/>
  <c r="AX22" i="21"/>
  <c r="AZ17" i="21"/>
  <c r="AN23" i="19"/>
  <c r="AN23" i="20" s="1"/>
  <c r="AL23" i="19"/>
  <c r="AL23" i="20" s="1"/>
  <c r="AY23" i="19"/>
  <c r="AH23" i="20"/>
  <c r="AY21" i="19"/>
  <c r="AN21" i="19"/>
  <c r="AN21" i="20" s="1"/>
  <c r="AL21" i="19"/>
  <c r="BL73" i="19"/>
  <c r="BM73" i="19" s="1"/>
  <c r="AX76" i="19"/>
  <c r="AX68" i="19"/>
  <c r="AX64" i="19"/>
  <c r="BL65" i="19"/>
  <c r="BM65" i="19" s="1"/>
  <c r="AX72" i="19"/>
  <c r="AZ25" i="19"/>
  <c r="AZ23" i="19"/>
  <c r="BL23" i="19" s="1"/>
  <c r="BM23" i="19" s="1"/>
  <c r="AZ21" i="19"/>
  <c r="AW24" i="19"/>
  <c r="AX22" i="19"/>
  <c r="AW16" i="19"/>
  <c r="AX16" i="19"/>
  <c r="AN79" i="12"/>
  <c r="AL23" i="12"/>
  <c r="AN23" i="12"/>
  <c r="AL21" i="12"/>
  <c r="AN21" i="12"/>
  <c r="BC23" i="29"/>
  <c r="BB23" i="29"/>
  <c r="AL23" i="30"/>
  <c r="BC71" i="29"/>
  <c r="BC75" i="29"/>
  <c r="BC19" i="29"/>
  <c r="BL75" i="25"/>
  <c r="BM75" i="25" s="1"/>
  <c r="BC69" i="25"/>
  <c r="BB69" i="25"/>
  <c r="BC19" i="25"/>
  <c r="BB73" i="25"/>
  <c r="AL73" i="26"/>
  <c r="BB65" i="25"/>
  <c r="AL65" i="26"/>
  <c r="BC23" i="25"/>
  <c r="BB75" i="25"/>
  <c r="BL17" i="25"/>
  <c r="BM17" i="25" s="1"/>
  <c r="BB78" i="31"/>
  <c r="BB79" i="31" s="1"/>
  <c r="BB77" i="23"/>
  <c r="BL77" i="23"/>
  <c r="BM77" i="23" s="1"/>
  <c r="AY79" i="23"/>
  <c r="AZ80" i="23" s="1"/>
  <c r="BL77" i="19"/>
  <c r="BM77" i="19" s="1"/>
  <c r="AH79" i="24"/>
  <c r="AN79" i="23"/>
  <c r="AN79" i="24" s="1"/>
  <c r="AH25" i="22"/>
  <c r="V27" i="22"/>
  <c r="AY25" i="21"/>
  <c r="BB25" i="21" s="1"/>
  <c r="AN25" i="21"/>
  <c r="AN25" i="22" s="1"/>
  <c r="AY25" i="19"/>
  <c r="BL25" i="19" s="1"/>
  <c r="BM25" i="19" s="1"/>
  <c r="AN25" i="19"/>
  <c r="AN25" i="20" s="1"/>
  <c r="AL25" i="19"/>
  <c r="AL25" i="20" s="1"/>
  <c r="AD29" i="19"/>
  <c r="V27" i="2"/>
  <c r="AN25" i="12"/>
  <c r="AN25" i="2" s="1"/>
  <c r="AL25" i="12"/>
  <c r="BB25" i="29"/>
  <c r="AL25" i="30"/>
  <c r="BB26" i="33"/>
  <c r="BB27" i="33" s="1"/>
  <c r="BB17" i="23"/>
  <c r="AH79" i="20"/>
  <c r="AN61" i="20"/>
  <c r="AN79" i="19"/>
  <c r="AN79" i="20" s="1"/>
  <c r="AN27" i="23"/>
  <c r="AN27" i="24" s="1"/>
  <c r="AH27" i="12"/>
  <c r="I29" i="34" s="1"/>
  <c r="M29" i="34" s="1"/>
  <c r="R29" i="34" s="1"/>
  <c r="AN17" i="12"/>
  <c r="AH27" i="30"/>
  <c r="AH27" i="26"/>
  <c r="BC17" i="23"/>
  <c r="AH27" i="19"/>
  <c r="I32" i="34" s="1"/>
  <c r="M32" i="34" s="1"/>
  <c r="R32" i="34" s="1"/>
  <c r="AY17" i="19"/>
  <c r="BL17" i="19" s="1"/>
  <c r="AL17" i="19"/>
  <c r="AL17" i="20" s="1"/>
  <c r="V27" i="20"/>
  <c r="BB19" i="29"/>
  <c r="BC61" i="23"/>
  <c r="BB61" i="23"/>
  <c r="BB26" i="31"/>
  <c r="BB27" i="31" s="1"/>
  <c r="BB17" i="25"/>
  <c r="BL78" i="33"/>
  <c r="BG23" i="33"/>
  <c r="BM78" i="33"/>
  <c r="BL26" i="33"/>
  <c r="BM17" i="33"/>
  <c r="BM26" i="33" s="1"/>
  <c r="BB19" i="23"/>
  <c r="BC19" i="23"/>
  <c r="AY19" i="21"/>
  <c r="BB19" i="21" s="1"/>
  <c r="AN19" i="21"/>
  <c r="AN19" i="22" s="1"/>
  <c r="AH19" i="22"/>
  <c r="AD29" i="21"/>
  <c r="AN17" i="21"/>
  <c r="AH17" i="22"/>
  <c r="AY17" i="21"/>
  <c r="AL19" i="12"/>
  <c r="AN19" i="12"/>
  <c r="BC67" i="29"/>
  <c r="AY27" i="29"/>
  <c r="AZ28" i="29" s="1"/>
  <c r="AN27" i="29"/>
  <c r="BL17" i="29"/>
  <c r="BM17" i="29" s="1"/>
  <c r="BB17" i="29"/>
  <c r="AL17" i="30"/>
  <c r="BC17" i="29"/>
  <c r="BB63" i="25"/>
  <c r="AY79" i="25"/>
  <c r="AZ80" i="25" s="1"/>
  <c r="BC61" i="25"/>
  <c r="BB61" i="25"/>
  <c r="AN79" i="25"/>
  <c r="AN79" i="26" s="1"/>
  <c r="BC63" i="25"/>
  <c r="AN27" i="25"/>
  <c r="AN27" i="26" s="1"/>
  <c r="BL78" i="31"/>
  <c r="BM78" i="31"/>
  <c r="BM26" i="31"/>
  <c r="BG23" i="31"/>
  <c r="BL26" i="31"/>
  <c r="BC77" i="23"/>
  <c r="BC75" i="25"/>
  <c r="BC71" i="25"/>
  <c r="BL69" i="19"/>
  <c r="BM69" i="19" s="1"/>
  <c r="BB73" i="19"/>
  <c r="BB65" i="19"/>
  <c r="BB77" i="19"/>
  <c r="BB78" i="29"/>
  <c r="BB79" i="29" s="1"/>
  <c r="AX60" i="19"/>
  <c r="BL61" i="19"/>
  <c r="BM61" i="19" s="1"/>
  <c r="AY27" i="25"/>
  <c r="AZ28" i="25" s="1"/>
  <c r="BL25" i="25"/>
  <c r="BM25" i="25" s="1"/>
  <c r="AL25" i="26"/>
  <c r="BB25" i="25"/>
  <c r="BB23" i="25"/>
  <c r="AL23" i="26"/>
  <c r="BC17" i="25"/>
  <c r="BB19" i="25"/>
  <c r="BC63" i="29"/>
  <c r="BL77" i="29"/>
  <c r="BM77" i="29" s="1"/>
  <c r="BC77" i="29"/>
  <c r="BG21" i="29"/>
  <c r="AZ80" i="29"/>
  <c r="BM61" i="29"/>
  <c r="BL73" i="29"/>
  <c r="BM73" i="29" s="1"/>
  <c r="BL21" i="29"/>
  <c r="BM21" i="29" s="1"/>
  <c r="BC21" i="29"/>
  <c r="BB21" i="29"/>
  <c r="BC21" i="25"/>
  <c r="BL21" i="25"/>
  <c r="BM21" i="25" s="1"/>
  <c r="BG21" i="25"/>
  <c r="BB21" i="25"/>
  <c r="BL77" i="25"/>
  <c r="BM77" i="25" s="1"/>
  <c r="BC67" i="25"/>
  <c r="AH19" i="20"/>
  <c r="AY19" i="19"/>
  <c r="BC19" i="19" s="1"/>
  <c r="AL19" i="19"/>
  <c r="AL19" i="20" s="1"/>
  <c r="BL75" i="23"/>
  <c r="BM75" i="23" s="1"/>
  <c r="BH19" i="23"/>
  <c r="BL61" i="23"/>
  <c r="BM17" i="23"/>
  <c r="BL25" i="23"/>
  <c r="BM25" i="23" s="1"/>
  <c r="BC25" i="23"/>
  <c r="BC71" i="23"/>
  <c r="BC69" i="23"/>
  <c r="BG22" i="23"/>
  <c r="BC65" i="23"/>
  <c r="BB25" i="23"/>
  <c r="BQ64" i="21"/>
  <c r="BR64" i="21"/>
  <c r="BQ72" i="21"/>
  <c r="BP62" i="21"/>
  <c r="BQ62" i="21"/>
  <c r="BP60" i="21"/>
  <c r="BP74" i="21"/>
  <c r="BR76" i="21"/>
  <c r="BP76" i="21"/>
  <c r="BQ74" i="21"/>
  <c r="BP72" i="21"/>
  <c r="BQ60" i="19"/>
  <c r="BP68" i="21"/>
  <c r="BP70" i="21"/>
  <c r="BQ20" i="21"/>
  <c r="BP22" i="21"/>
  <c r="BR24" i="21"/>
  <c r="BP66" i="21"/>
  <c r="BQ68" i="21"/>
  <c r="BR70" i="21"/>
  <c r="BP20" i="21"/>
  <c r="BQ24" i="21"/>
  <c r="BR22" i="21"/>
  <c r="BQ66" i="21"/>
  <c r="BQ60" i="21"/>
  <c r="BL23" i="21"/>
  <c r="BM23" i="21" s="1"/>
  <c r="BC23" i="21"/>
  <c r="BG20" i="21"/>
  <c r="AW62" i="21"/>
  <c r="AZ63" i="21"/>
  <c r="BL63" i="21" s="1"/>
  <c r="BM63" i="21" s="1"/>
  <c r="AW66" i="21"/>
  <c r="AZ67" i="21"/>
  <c r="BL67" i="21" s="1"/>
  <c r="BM67" i="21" s="1"/>
  <c r="AW70" i="21"/>
  <c r="AZ71" i="21"/>
  <c r="BL71" i="21" s="1"/>
  <c r="BM71" i="21" s="1"/>
  <c r="AW74" i="21"/>
  <c r="AZ75" i="21"/>
  <c r="BC75" i="21" s="1"/>
  <c r="BP16" i="21"/>
  <c r="BQ16" i="21"/>
  <c r="AY21" i="21"/>
  <c r="BB21" i="21" s="1"/>
  <c r="AW24" i="21"/>
  <c r="BQ62" i="19"/>
  <c r="BP18" i="21"/>
  <c r="AZ21" i="21"/>
  <c r="BB23" i="21"/>
  <c r="AX24" i="21"/>
  <c r="BB63" i="21"/>
  <c r="BB67" i="21"/>
  <c r="BB71" i="21"/>
  <c r="BB75" i="21"/>
  <c r="AH27" i="21"/>
  <c r="I35" i="34" s="1"/>
  <c r="M35" i="34" s="1"/>
  <c r="R35" i="34" s="1"/>
  <c r="BQ18" i="21"/>
  <c r="AY79" i="21"/>
  <c r="AW16" i="21"/>
  <c r="AW60" i="21"/>
  <c r="AZ61" i="21"/>
  <c r="BL61" i="21" s="1"/>
  <c r="AW64" i="21"/>
  <c r="AZ65" i="21"/>
  <c r="BL65" i="21" s="1"/>
  <c r="BM65" i="21" s="1"/>
  <c r="AW68" i="21"/>
  <c r="AZ69" i="21"/>
  <c r="BC69" i="21" s="1"/>
  <c r="AW72" i="21"/>
  <c r="AZ73" i="21"/>
  <c r="BL73" i="21" s="1"/>
  <c r="BM73" i="21" s="1"/>
  <c r="AW76" i="21"/>
  <c r="AZ77" i="21"/>
  <c r="BL77" i="21" s="1"/>
  <c r="BM77" i="21" s="1"/>
  <c r="BB61" i="21"/>
  <c r="BB65" i="21"/>
  <c r="BB69" i="21"/>
  <c r="BB73" i="21"/>
  <c r="BB77" i="21"/>
  <c r="AW20" i="21"/>
  <c r="BQ64" i="19"/>
  <c r="BP62" i="19"/>
  <c r="BP16" i="19"/>
  <c r="BQ22" i="19"/>
  <c r="BQ16" i="19"/>
  <c r="BP70" i="19"/>
  <c r="BP72" i="19"/>
  <c r="BP74" i="19"/>
  <c r="BP76" i="19"/>
  <c r="BP66" i="19"/>
  <c r="BP68" i="19"/>
  <c r="BQ70" i="19"/>
  <c r="BQ72" i="19"/>
  <c r="BQ74" i="19"/>
  <c r="BQ76" i="19"/>
  <c r="BP22" i="19"/>
  <c r="BP64" i="19"/>
  <c r="BQ66" i="19"/>
  <c r="BQ68" i="19"/>
  <c r="BP60" i="19"/>
  <c r="BH19" i="19"/>
  <c r="BH20" i="19" s="1"/>
  <c r="BH21" i="19" s="1"/>
  <c r="BH22" i="19" s="1"/>
  <c r="BH23" i="19" s="1"/>
  <c r="BH24" i="19" s="1"/>
  <c r="BH25" i="19" s="1"/>
  <c r="BH26" i="19" s="1"/>
  <c r="BH27" i="19" s="1"/>
  <c r="BH28" i="19" s="1"/>
  <c r="BH29" i="19" s="1"/>
  <c r="BH30" i="19" s="1"/>
  <c r="BH31" i="19" s="1"/>
  <c r="BH32" i="19" s="1"/>
  <c r="BH33" i="19" s="1"/>
  <c r="BH34" i="19" s="1"/>
  <c r="BH35" i="19" s="1"/>
  <c r="BH36" i="19" s="1"/>
  <c r="BH37" i="19" s="1"/>
  <c r="BH38" i="19" s="1"/>
  <c r="BH39" i="19" s="1"/>
  <c r="BH40" i="19" s="1"/>
  <c r="BH41" i="19" s="1"/>
  <c r="BH42" i="19" s="1"/>
  <c r="BH43" i="19" s="1"/>
  <c r="BH44" i="19" s="1"/>
  <c r="BH45" i="19" s="1"/>
  <c r="BC23" i="19"/>
  <c r="AX18" i="19"/>
  <c r="AW62" i="19"/>
  <c r="AZ63" i="19"/>
  <c r="BL63" i="19" s="1"/>
  <c r="AW66" i="19"/>
  <c r="AZ67" i="19"/>
  <c r="BC67" i="19" s="1"/>
  <c r="AW70" i="19"/>
  <c r="AZ71" i="19"/>
  <c r="BL71" i="19" s="1"/>
  <c r="BM71" i="19" s="1"/>
  <c r="AW74" i="19"/>
  <c r="AZ75" i="19"/>
  <c r="BL75" i="19" s="1"/>
  <c r="BM75" i="19" s="1"/>
  <c r="AN17" i="19"/>
  <c r="AW20" i="19"/>
  <c r="BQ24" i="19"/>
  <c r="BB63" i="19"/>
  <c r="BB67" i="19"/>
  <c r="BB71" i="19"/>
  <c r="BB75" i="19"/>
  <c r="BR20" i="19"/>
  <c r="BP24" i="19"/>
  <c r="AW18" i="19"/>
  <c r="BG20" i="19"/>
  <c r="AY79" i="19"/>
  <c r="BP18" i="19"/>
  <c r="AW60" i="19"/>
  <c r="AW64" i="19"/>
  <c r="AW68" i="19"/>
  <c r="AW72" i="19"/>
  <c r="AW76" i="19"/>
  <c r="BR18" i="19"/>
  <c r="BP20" i="19"/>
  <c r="BC61" i="19"/>
  <c r="BC65" i="19"/>
  <c r="BC69" i="19"/>
  <c r="BC73" i="19"/>
  <c r="BC77" i="19"/>
  <c r="B16" i="2"/>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I19" i="21"/>
  <c r="BI18" i="23"/>
  <c r="BI18" i="21"/>
  <c r="BI22" i="31"/>
  <c r="BI20" i="25"/>
  <c r="BI20" i="29"/>
  <c r="BI22" i="33"/>
  <c r="BI18" i="19"/>
  <c r="BL19" i="21" l="1"/>
  <c r="BM19" i="21" s="1"/>
  <c r="BL17" i="21"/>
  <c r="BM17" i="21" s="1"/>
  <c r="BM78" i="25"/>
  <c r="BC73" i="21"/>
  <c r="BC65" i="21"/>
  <c r="BC67" i="21"/>
  <c r="BL75" i="21"/>
  <c r="BM75" i="21" s="1"/>
  <c r="BL21" i="19"/>
  <c r="BM21" i="19" s="1"/>
  <c r="BC25" i="19"/>
  <c r="BB25" i="19"/>
  <c r="BB23" i="19"/>
  <c r="BB21" i="19"/>
  <c r="AL21" i="20"/>
  <c r="BC75" i="19"/>
  <c r="BC21" i="19"/>
  <c r="AN27" i="12"/>
  <c r="AN27" i="2" s="1"/>
  <c r="BB78" i="23"/>
  <c r="BB79" i="23" s="1"/>
  <c r="BL25" i="21"/>
  <c r="BM25" i="21" s="1"/>
  <c r="BC25" i="21"/>
  <c r="I42" i="34"/>
  <c r="M42" i="34"/>
  <c r="R43" i="34" s="1"/>
  <c r="R20" i="34"/>
  <c r="R42" i="34" s="1"/>
  <c r="BL26" i="23"/>
  <c r="AH27" i="22"/>
  <c r="AH27" i="2"/>
  <c r="AH27" i="20"/>
  <c r="BC17" i="19"/>
  <c r="AN27" i="30"/>
  <c r="BB17" i="19"/>
  <c r="BB26" i="23"/>
  <c r="BB27" i="23" s="1"/>
  <c r="BC17" i="21"/>
  <c r="BL19" i="19"/>
  <c r="BM19" i="19" s="1"/>
  <c r="AY27" i="19"/>
  <c r="AZ28" i="19" s="1"/>
  <c r="AN27" i="19"/>
  <c r="AN27" i="20" s="1"/>
  <c r="AN17" i="20"/>
  <c r="BB26" i="29"/>
  <c r="BB27" i="29" s="1"/>
  <c r="BC26" i="31"/>
  <c r="BC28" i="31" s="1"/>
  <c r="BC61" i="21"/>
  <c r="BC78" i="33"/>
  <c r="BC80" i="33" s="1"/>
  <c r="BC26" i="33"/>
  <c r="BC28" i="33" s="1"/>
  <c r="BG24" i="33"/>
  <c r="BC78" i="31"/>
  <c r="BC80" i="31" s="1"/>
  <c r="AY27" i="21"/>
  <c r="AZ28" i="21" s="1"/>
  <c r="BB17" i="21"/>
  <c r="BB26" i="21" s="1"/>
  <c r="BB27" i="21" s="1"/>
  <c r="AN17" i="22"/>
  <c r="AN27" i="21"/>
  <c r="AN27" i="22" s="1"/>
  <c r="BL78" i="29"/>
  <c r="BB78" i="25"/>
  <c r="BB79" i="25" s="1"/>
  <c r="BL69" i="21"/>
  <c r="BM69" i="21" s="1"/>
  <c r="BC63" i="21"/>
  <c r="BG24" i="31"/>
  <c r="BL78" i="25"/>
  <c r="BC78" i="25" s="1"/>
  <c r="BC71" i="19"/>
  <c r="BB78" i="19"/>
  <c r="BB79" i="19" s="1"/>
  <c r="BM78" i="29"/>
  <c r="BM26" i="25"/>
  <c r="BB26" i="25"/>
  <c r="BB27" i="25" s="1"/>
  <c r="BG22" i="29"/>
  <c r="BM26" i="29"/>
  <c r="BL26" i="29"/>
  <c r="BG22" i="25"/>
  <c r="BL26" i="25"/>
  <c r="BB19" i="19"/>
  <c r="BM26" i="23"/>
  <c r="BL78" i="23"/>
  <c r="BM61" i="23"/>
  <c r="BM78" i="23" s="1"/>
  <c r="BH20" i="23"/>
  <c r="BG23" i="23"/>
  <c r="BC77" i="21"/>
  <c r="BG21" i="21"/>
  <c r="BB78" i="21"/>
  <c r="BB79" i="21" s="1"/>
  <c r="BC71" i="21"/>
  <c r="BM61" i="21"/>
  <c r="BL21" i="21"/>
  <c r="BC21" i="21"/>
  <c r="AZ80" i="21"/>
  <c r="BM63" i="19"/>
  <c r="BL67" i="19"/>
  <c r="BM67" i="19" s="1"/>
  <c r="BM17" i="19"/>
  <c r="BG21" i="19"/>
  <c r="AZ80" i="19"/>
  <c r="BC63" i="19"/>
  <c r="BT76" i="12"/>
  <c r="BT74" i="12"/>
  <c r="BT72" i="12"/>
  <c r="BT70" i="12"/>
  <c r="BT68" i="12"/>
  <c r="BT66" i="12"/>
  <c r="BT64" i="12"/>
  <c r="BT62" i="12"/>
  <c r="BT60" i="12"/>
  <c r="BT24" i="12"/>
  <c r="BT22" i="12"/>
  <c r="BT20" i="12"/>
  <c r="BT18" i="12"/>
  <c r="BT16" i="12"/>
  <c r="BI20" i="21"/>
  <c r="BI19" i="19"/>
  <c r="BI23" i="33"/>
  <c r="BI23" i="31"/>
  <c r="BI21" i="25"/>
  <c r="BI21" i="29"/>
  <c r="BI19" i="23"/>
  <c r="BI20" i="19"/>
  <c r="BL78" i="21" l="1"/>
  <c r="BM78" i="21"/>
  <c r="BC26" i="23"/>
  <c r="BC28" i="23" s="1"/>
  <c r="BL26" i="19"/>
  <c r="BM26" i="19"/>
  <c r="BB26" i="19"/>
  <c r="BB27" i="19" s="1"/>
  <c r="BC80" i="25"/>
  <c r="BC78" i="29"/>
  <c r="BC80" i="29" s="1"/>
  <c r="BG25" i="33"/>
  <c r="BC26" i="29"/>
  <c r="BC28" i="29" s="1"/>
  <c r="BC26" i="25"/>
  <c r="BC28" i="25" s="1"/>
  <c r="BG25" i="31"/>
  <c r="BC78" i="23"/>
  <c r="BC80" i="23" s="1"/>
  <c r="BM78" i="19"/>
  <c r="BG23" i="29"/>
  <c r="BG23" i="25"/>
  <c r="BG24" i="23"/>
  <c r="BH21" i="23"/>
  <c r="BG22" i="21"/>
  <c r="BM21" i="21"/>
  <c r="BM26" i="21" s="1"/>
  <c r="BL26" i="21"/>
  <c r="BL78" i="19"/>
  <c r="BG22" i="19"/>
  <c r="BU68" i="12"/>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77" i="2"/>
  <c r="Z77" i="2"/>
  <c r="V77" i="2"/>
  <c r="S77" i="2"/>
  <c r="Q77" i="2"/>
  <c r="O77" i="2"/>
  <c r="S76" i="2"/>
  <c r="Q76" i="2"/>
  <c r="O76" i="2"/>
  <c r="AD75" i="2"/>
  <c r="Z75" i="2"/>
  <c r="V75" i="2"/>
  <c r="S75" i="2"/>
  <c r="Q75" i="2"/>
  <c r="O75" i="2"/>
  <c r="S74" i="2"/>
  <c r="Q74" i="2"/>
  <c r="O74" i="2"/>
  <c r="AD73" i="2"/>
  <c r="Z73" i="2"/>
  <c r="V73" i="2"/>
  <c r="S73" i="2"/>
  <c r="Q73" i="2"/>
  <c r="O73" i="2"/>
  <c r="S72" i="2"/>
  <c r="Q72" i="2"/>
  <c r="O72" i="2"/>
  <c r="AD71" i="2"/>
  <c r="Z71" i="2"/>
  <c r="V71" i="2"/>
  <c r="S71" i="2"/>
  <c r="Q71" i="2"/>
  <c r="O71" i="2"/>
  <c r="S70" i="2"/>
  <c r="Q70" i="2"/>
  <c r="O70" i="2"/>
  <c r="AD69" i="2"/>
  <c r="Z69" i="2"/>
  <c r="V69" i="2"/>
  <c r="S69" i="2"/>
  <c r="Q69" i="2"/>
  <c r="O69" i="2"/>
  <c r="S68" i="2"/>
  <c r="Q68" i="2"/>
  <c r="O68" i="2"/>
  <c r="AD67" i="2"/>
  <c r="Z67" i="2"/>
  <c r="V67" i="2"/>
  <c r="S67" i="2"/>
  <c r="Q67" i="2"/>
  <c r="O67" i="2"/>
  <c r="S66" i="2"/>
  <c r="Q66" i="2"/>
  <c r="O66" i="2"/>
  <c r="AD65" i="2"/>
  <c r="Z65" i="2"/>
  <c r="V65" i="2"/>
  <c r="S65" i="2"/>
  <c r="Q65" i="2"/>
  <c r="O65" i="2"/>
  <c r="S64" i="2"/>
  <c r="Q64" i="2"/>
  <c r="O64" i="2"/>
  <c r="AD63" i="2"/>
  <c r="Z63" i="2"/>
  <c r="V63" i="2"/>
  <c r="S63" i="2"/>
  <c r="Q63" i="2"/>
  <c r="O63" i="2"/>
  <c r="S62" i="2"/>
  <c r="Q62" i="2"/>
  <c r="O62" i="2"/>
  <c r="AD61" i="2"/>
  <c r="Z61" i="2"/>
  <c r="V61" i="2"/>
  <c r="S61" i="2"/>
  <c r="Q61" i="2"/>
  <c r="O61" i="2"/>
  <c r="S60" i="2"/>
  <c r="Q60" i="2"/>
  <c r="O60" i="2"/>
  <c r="AP38" i="2"/>
  <c r="AI38" i="2"/>
  <c r="AC38" i="2"/>
  <c r="AC34" i="2"/>
  <c r="D34" i="2"/>
  <c r="AC33" i="2"/>
  <c r="AC32" i="2"/>
  <c r="AP31" i="2"/>
  <c r="AM31" i="2"/>
  <c r="AJ31" i="2"/>
  <c r="J31" i="2"/>
  <c r="G31" i="2"/>
  <c r="D31" i="2"/>
  <c r="AO30" i="2"/>
  <c r="AJ30" i="2"/>
  <c r="AD28" i="2"/>
  <c r="Z28" i="2"/>
  <c r="V28" i="2"/>
  <c r="F26" i="2"/>
  <c r="AD25" i="2"/>
  <c r="Z25" i="2"/>
  <c r="V25" i="2"/>
  <c r="S25" i="2"/>
  <c r="S24" i="2"/>
  <c r="AD23" i="2"/>
  <c r="Z23" i="2"/>
  <c r="V23" i="2"/>
  <c r="S23" i="2"/>
  <c r="S22" i="2"/>
  <c r="AD21" i="2"/>
  <c r="Z21" i="2"/>
  <c r="V21" i="2"/>
  <c r="S21" i="2"/>
  <c r="S20" i="2"/>
  <c r="AD19" i="2"/>
  <c r="Z19" i="2"/>
  <c r="V19" i="2"/>
  <c r="S19" i="2"/>
  <c r="S18" i="2"/>
  <c r="AD17" i="2"/>
  <c r="Z17" i="2"/>
  <c r="V17" i="2"/>
  <c r="S17" i="2"/>
  <c r="S16" i="2"/>
  <c r="W10" i="2"/>
  <c r="V10" i="2"/>
  <c r="U10" i="2"/>
  <c r="U54" i="2" s="1"/>
  <c r="T10" i="2"/>
  <c r="S10" i="2"/>
  <c r="R10" i="2"/>
  <c r="Q10" i="2"/>
  <c r="Q54" i="2" s="1"/>
  <c r="P10" i="2"/>
  <c r="O10" i="2"/>
  <c r="N10" i="2"/>
  <c r="M10" i="2"/>
  <c r="M54" i="2" s="1"/>
  <c r="L10" i="2"/>
  <c r="K10" i="2"/>
  <c r="J10" i="2"/>
  <c r="AP9" i="2"/>
  <c r="AD79" i="2"/>
  <c r="Z79" i="2"/>
  <c r="AH77" i="2"/>
  <c r="BA76" i="12"/>
  <c r="AV76" i="12"/>
  <c r="BA74" i="12"/>
  <c r="AV74" i="12"/>
  <c r="BA72" i="12"/>
  <c r="AV72" i="12"/>
  <c r="AH71" i="2"/>
  <c r="BA70" i="12"/>
  <c r="AV70" i="12"/>
  <c r="AH69" i="2"/>
  <c r="BA68" i="12"/>
  <c r="AV68" i="12"/>
  <c r="AH67" i="2"/>
  <c r="BA66" i="12"/>
  <c r="AV66" i="12"/>
  <c r="AL67" i="2" s="1"/>
  <c r="AH65" i="2"/>
  <c r="BA64" i="12"/>
  <c r="AV64" i="12"/>
  <c r="AH63" i="2"/>
  <c r="BA62" i="12"/>
  <c r="AV62" i="12"/>
  <c r="AL63" i="2" s="1"/>
  <c r="AH61" i="2"/>
  <c r="BA60" i="12"/>
  <c r="AV60" i="12"/>
  <c r="BA24" i="12"/>
  <c r="AV24" i="12"/>
  <c r="AH23" i="2"/>
  <c r="BA22" i="12"/>
  <c r="AV22" i="12"/>
  <c r="AY21" i="12"/>
  <c r="BA20" i="12"/>
  <c r="AV20" i="12"/>
  <c r="AY19" i="12"/>
  <c r="BG18" i="12"/>
  <c r="BG19" i="12" s="1"/>
  <c r="BA18" i="12"/>
  <c r="AV18" i="12"/>
  <c r="BH17" i="12"/>
  <c r="BA16" i="12"/>
  <c r="AV16" i="12"/>
  <c r="BI24" i="31"/>
  <c r="BI21" i="21"/>
  <c r="BI16" i="12"/>
  <c r="BI20" i="23"/>
  <c r="BI17" i="12"/>
  <c r="BI24" i="33"/>
  <c r="BI22" i="29"/>
  <c r="BI22" i="25"/>
  <c r="BI21" i="19"/>
  <c r="BC78" i="21" l="1"/>
  <c r="BC80" i="21" s="1"/>
  <c r="BC26" i="19"/>
  <c r="BC28" i="19" s="1"/>
  <c r="BC78" i="19"/>
  <c r="BC80" i="19" s="1"/>
  <c r="BG26" i="33"/>
  <c r="BG26" i="31"/>
  <c r="BC26" i="21"/>
  <c r="BC28" i="21" s="1"/>
  <c r="BG24" i="29"/>
  <c r="BG24" i="25"/>
  <c r="BG25" i="23"/>
  <c r="BH22" i="23"/>
  <c r="BG23" i="21"/>
  <c r="BG23" i="19"/>
  <c r="BV20" i="12"/>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BB75" i="12" s="1"/>
  <c r="AX64" i="12"/>
  <c r="AN73" i="2"/>
  <c r="AX72" i="12"/>
  <c r="AX24" i="12"/>
  <c r="AX60" i="12"/>
  <c r="AN81" i="12"/>
  <c r="AN81" i="32" s="1"/>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BI23" i="25"/>
  <c r="BI22" i="21"/>
  <c r="BI22" i="19"/>
  <c r="BI25" i="31"/>
  <c r="BI25" i="33"/>
  <c r="BI23" i="29"/>
  <c r="BI21" i="23"/>
  <c r="BG27" i="33" l="1"/>
  <c r="BG27" i="31"/>
  <c r="AN81" i="2"/>
  <c r="AN81" i="30"/>
  <c r="AN81" i="26"/>
  <c r="AN81" i="22"/>
  <c r="AN81" i="20"/>
  <c r="BG25" i="29"/>
  <c r="BG25" i="25"/>
  <c r="BH23" i="23"/>
  <c r="BG26" i="23"/>
  <c r="BG24" i="21"/>
  <c r="BG24" i="19"/>
  <c r="AN21" i="2"/>
  <c r="AY79" i="12"/>
  <c r="AH79" i="2" s="1"/>
  <c r="AN75" i="2"/>
  <c r="AL75" i="2"/>
  <c r="AL71" i="2"/>
  <c r="AW70" i="12"/>
  <c r="AW24" i="12"/>
  <c r="AZ73" i="12"/>
  <c r="BL73" i="12" s="1"/>
  <c r="BM73" i="12" s="1"/>
  <c r="AZ63" i="12"/>
  <c r="AZ71" i="12"/>
  <c r="BL71" i="12" s="1"/>
  <c r="BM71" i="12" s="1"/>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BB67" i="12"/>
  <c r="AW64" i="12"/>
  <c r="AW68" i="12"/>
  <c r="AW22" i="12"/>
  <c r="BB71" i="12"/>
  <c r="AW62" i="12"/>
  <c r="AW60" i="12"/>
  <c r="AW72" i="12"/>
  <c r="AW16" i="12"/>
  <c r="AW18" i="12"/>
  <c r="BB69" i="12"/>
  <c r="AL19" i="2"/>
  <c r="BB17" i="12"/>
  <c r="AL17" i="2"/>
  <c r="AN19" i="2"/>
  <c r="BB21" i="12"/>
  <c r="V26" i="2"/>
  <c r="BB23" i="12"/>
  <c r="AL23" i="2"/>
  <c r="AN23" i="2"/>
  <c r="BB25" i="12"/>
  <c r="BG21" i="12"/>
  <c r="AY27" i="12"/>
  <c r="BI22" i="23"/>
  <c r="BI24" i="25"/>
  <c r="BI24" i="29"/>
  <c r="BI23" i="19"/>
  <c r="BI26" i="33"/>
  <c r="BI26" i="31"/>
  <c r="BI23" i="21"/>
  <c r="BI18" i="12"/>
  <c r="BI19" i="12"/>
  <c r="BI20" i="12"/>
  <c r="BG28" i="33" l="1"/>
  <c r="BG28" i="31"/>
  <c r="BG26" i="29"/>
  <c r="BG26" i="25"/>
  <c r="BG27" i="23"/>
  <c r="BH24" i="23"/>
  <c r="BG25" i="21"/>
  <c r="BG25" i="19"/>
  <c r="BC77" i="12"/>
  <c r="BL75" i="12"/>
  <c r="BM75" i="12" s="1"/>
  <c r="BL65" i="12"/>
  <c r="BM65" i="12" s="1"/>
  <c r="BB78" i="12"/>
  <c r="BB79" i="12" s="1"/>
  <c r="AN79" i="2" s="1"/>
  <c r="BC17" i="12"/>
  <c r="AZ80" i="12"/>
  <c r="BC61" i="12"/>
  <c r="BC23" i="12"/>
  <c r="BL19" i="12"/>
  <c r="BL26" i="12" s="1"/>
  <c r="BC67" i="12"/>
  <c r="BC69" i="12"/>
  <c r="BC73" i="12"/>
  <c r="AD81" i="12"/>
  <c r="V79" i="2"/>
  <c r="BC21" i="12"/>
  <c r="BL67" i="12"/>
  <c r="BM67" i="12" s="1"/>
  <c r="BC71" i="12"/>
  <c r="BC63" i="12"/>
  <c r="BL63" i="12"/>
  <c r="BB26" i="12"/>
  <c r="BB27" i="12" s="1"/>
  <c r="BC25" i="12"/>
  <c r="BG22" i="12"/>
  <c r="AZ28" i="12"/>
  <c r="BI24" i="19"/>
  <c r="BI21" i="12"/>
  <c r="BI27" i="31"/>
  <c r="BI25" i="25"/>
  <c r="BI23" i="23"/>
  <c r="BI27" i="33"/>
  <c r="BI25" i="29"/>
  <c r="BI24" i="21"/>
  <c r="BG29" i="33" l="1"/>
  <c r="BG29" i="31"/>
  <c r="BG27" i="29"/>
  <c r="BG27" i="25"/>
  <c r="BH25" i="23"/>
  <c r="BG28" i="23"/>
  <c r="BG26" i="21"/>
  <c r="BG26" i="19"/>
  <c r="BM19" i="12"/>
  <c r="BM26" i="12" s="1"/>
  <c r="BC26" i="12" s="1"/>
  <c r="BC28" i="12" s="1"/>
  <c r="BM63" i="12"/>
  <c r="BM78" i="12" s="1"/>
  <c r="BL78" i="12"/>
  <c r="AD29" i="12"/>
  <c r="BG23" i="12"/>
  <c r="BI22" i="12"/>
  <c r="BI25" i="21"/>
  <c r="BI25" i="19"/>
  <c r="BI26" i="25"/>
  <c r="BI24" i="23"/>
  <c r="BI28" i="31"/>
  <c r="BI26" i="29"/>
  <c r="BI28" i="33"/>
  <c r="BG30" i="33" l="1"/>
  <c r="BG30" i="31"/>
  <c r="BG28" i="29"/>
  <c r="BG28" i="25"/>
  <c r="BG29" i="23"/>
  <c r="BH26" i="23"/>
  <c r="BG27" i="21"/>
  <c r="BG27" i="19"/>
  <c r="BC78" i="12"/>
  <c r="BC80" i="12" s="1"/>
  <c r="AN29" i="12"/>
  <c r="AN29" i="32" s="1"/>
  <c r="BG24" i="12"/>
  <c r="BI29" i="31"/>
  <c r="BI23" i="12"/>
  <c r="BI26" i="21"/>
  <c r="BI25" i="23"/>
  <c r="BI29" i="33"/>
  <c r="BI27" i="25"/>
  <c r="BI26" i="19"/>
  <c r="BI27" i="29"/>
  <c r="BG31" i="33" l="1"/>
  <c r="BG31" i="31"/>
  <c r="AN29" i="26"/>
  <c r="AN29" i="30"/>
  <c r="AN29" i="24"/>
  <c r="AN29" i="22"/>
  <c r="BG29" i="29"/>
  <c r="BG29" i="25"/>
  <c r="BH27" i="23"/>
  <c r="BG30" i="23"/>
  <c r="BG28" i="21"/>
  <c r="AN29" i="2"/>
  <c r="AN29" i="20"/>
  <c r="BG28" i="19"/>
  <c r="BG25" i="12"/>
  <c r="BI30" i="33"/>
  <c r="BI24" i="12"/>
  <c r="BI27" i="19"/>
  <c r="BI27" i="21"/>
  <c r="BI28" i="29"/>
  <c r="BI28" i="25"/>
  <c r="BI26" i="23"/>
  <c r="BI30" i="31"/>
  <c r="BG32" i="33" l="1"/>
  <c r="BG32" i="31"/>
  <c r="BG30" i="29"/>
  <c r="BG30" i="25"/>
  <c r="BG31" i="23"/>
  <c r="BH28" i="23"/>
  <c r="BG29" i="21"/>
  <c r="BG29" i="19"/>
  <c r="BG26" i="12"/>
  <c r="BI25" i="12"/>
  <c r="BI27" i="23"/>
  <c r="BI31" i="33"/>
  <c r="BI29" i="25"/>
  <c r="BI28" i="21"/>
  <c r="BI31" i="31"/>
  <c r="BI28" i="19"/>
  <c r="BI29" i="29"/>
  <c r="BG33" i="33" l="1"/>
  <c r="BG33" i="31"/>
  <c r="BG31" i="29"/>
  <c r="BG31" i="25"/>
  <c r="BH29" i="23"/>
  <c r="BG32" i="23"/>
  <c r="BG30" i="21"/>
  <c r="BG30" i="19"/>
  <c r="BG27" i="12"/>
  <c r="BI26" i="12"/>
  <c r="BI32" i="31"/>
  <c r="BI30" i="29"/>
  <c r="BI29" i="21"/>
  <c r="BI32" i="33"/>
  <c r="BI30" i="25"/>
  <c r="BI28" i="23"/>
  <c r="BI29" i="19"/>
  <c r="BG34" i="33" l="1"/>
  <c r="BG34" i="31"/>
  <c r="BG32" i="29"/>
  <c r="BG32" i="25"/>
  <c r="BG33" i="23"/>
  <c r="BH30" i="23"/>
  <c r="BG31" i="21"/>
  <c r="BG31" i="19"/>
  <c r="BG28" i="12"/>
  <c r="BI27" i="12"/>
  <c r="BI33" i="31"/>
  <c r="BI30" i="19"/>
  <c r="BI31" i="25"/>
  <c r="BI30" i="21"/>
  <c r="BI29" i="23"/>
  <c r="BI31" i="29"/>
  <c r="BI33" i="33"/>
  <c r="BG35" i="33" l="1"/>
  <c r="BG35" i="31"/>
  <c r="BG33" i="29"/>
  <c r="BG33" i="25"/>
  <c r="BH31" i="23"/>
  <c r="BG34" i="23"/>
  <c r="BG32" i="21"/>
  <c r="BG32" i="19"/>
  <c r="BG29" i="12"/>
  <c r="BI31" i="19"/>
  <c r="BI30" i="23"/>
  <c r="BI28" i="12"/>
  <c r="BI32" i="29"/>
  <c r="BI34" i="33"/>
  <c r="BI32" i="25"/>
  <c r="BI31" i="21"/>
  <c r="BI34" i="31"/>
  <c r="BG36" i="33" l="1"/>
  <c r="BG36" i="31"/>
  <c r="BG34" i="29"/>
  <c r="BG34" i="25"/>
  <c r="BG35" i="23"/>
  <c r="BH32" i="23"/>
  <c r="BG33" i="21"/>
  <c r="BG33" i="19"/>
  <c r="BG30" i="12"/>
  <c r="BI29" i="12"/>
  <c r="BI35" i="31"/>
  <c r="BI31" i="23"/>
  <c r="BI32" i="21"/>
  <c r="BI35" i="33"/>
  <c r="BI32" i="19"/>
  <c r="BI33" i="29"/>
  <c r="BI33" i="25"/>
  <c r="BG37" i="33" l="1"/>
  <c r="BG37" i="31"/>
  <c r="BG35" i="29"/>
  <c r="BG35" i="25"/>
  <c r="BH33" i="23"/>
  <c r="BG36" i="23"/>
  <c r="BG34" i="21"/>
  <c r="BG34" i="19"/>
  <c r="BG31" i="12"/>
  <c r="BI32" i="23"/>
  <c r="BI36" i="33"/>
  <c r="BI33" i="21"/>
  <c r="BI30" i="12"/>
  <c r="BI33" i="19"/>
  <c r="BI36" i="31"/>
  <c r="BI34" i="29"/>
  <c r="BI34" i="25"/>
  <c r="BG38" i="33" l="1"/>
  <c r="BG38" i="31"/>
  <c r="BG36" i="29"/>
  <c r="BG36" i="25"/>
  <c r="BG37" i="23"/>
  <c r="BH34" i="23"/>
  <c r="BG35" i="21"/>
  <c r="BG35" i="19"/>
  <c r="BG32" i="12"/>
  <c r="BI31" i="12"/>
  <c r="BI34" i="19"/>
  <c r="BI35" i="25"/>
  <c r="BI37" i="33"/>
  <c r="BI34" i="21"/>
  <c r="BI35" i="29"/>
  <c r="BI37" i="31"/>
  <c r="BI33" i="23"/>
  <c r="BG39" i="33" l="1"/>
  <c r="BG39" i="31"/>
  <c r="BG37" i="29"/>
  <c r="BG37" i="25"/>
  <c r="BH35" i="23"/>
  <c r="BG38" i="23"/>
  <c r="BG36" i="21"/>
  <c r="BG36" i="19"/>
  <c r="BG33" i="12"/>
  <c r="BI36" i="25"/>
  <c r="BI35" i="21"/>
  <c r="BI38" i="31"/>
  <c r="BI38" i="33"/>
  <c r="BI36" i="29"/>
  <c r="BI32" i="12"/>
  <c r="BI35" i="19"/>
  <c r="BI34" i="23"/>
  <c r="BG40" i="33" l="1"/>
  <c r="BG40" i="31"/>
  <c r="BG38" i="29"/>
  <c r="BG38" i="25"/>
  <c r="BG39" i="23"/>
  <c r="BH36" i="23"/>
  <c r="BG37" i="21"/>
  <c r="BG37" i="19"/>
  <c r="BG34" i="12"/>
  <c r="BI37" i="29"/>
  <c r="BI35" i="23"/>
  <c r="BI33" i="12"/>
  <c r="BI37" i="25"/>
  <c r="BI36" i="21"/>
  <c r="BI39" i="33"/>
  <c r="BI36" i="19"/>
  <c r="BI39" i="31"/>
  <c r="BG41" i="33" l="1"/>
  <c r="BG41" i="31"/>
  <c r="BG39" i="29"/>
  <c r="BG39" i="25"/>
  <c r="BH37" i="23"/>
  <c r="BG40" i="23"/>
  <c r="BG38" i="21"/>
  <c r="BG38" i="19"/>
  <c r="BG35" i="12"/>
  <c r="BI38" i="25"/>
  <c r="BI40" i="31"/>
  <c r="BI34" i="12"/>
  <c r="BI40" i="33"/>
  <c r="BI36" i="23"/>
  <c r="BI38" i="29"/>
  <c r="BI37" i="21"/>
  <c r="BI37" i="19"/>
  <c r="BG42" i="33" l="1"/>
  <c r="BG42" i="31"/>
  <c r="BG40" i="29"/>
  <c r="BG40" i="25"/>
  <c r="BG41" i="23"/>
  <c r="BH38" i="23"/>
  <c r="BG39" i="21"/>
  <c r="BG39" i="19"/>
  <c r="BG36" i="12"/>
  <c r="BI37" i="23"/>
  <c r="BI35" i="12"/>
  <c r="BI39" i="25"/>
  <c r="BI38" i="19"/>
  <c r="BI39" i="29"/>
  <c r="BI38" i="21"/>
  <c r="BI41" i="33"/>
  <c r="BI41" i="31"/>
  <c r="BG43" i="33" l="1"/>
  <c r="BG43" i="31"/>
  <c r="BG41" i="29"/>
  <c r="BG41" i="25"/>
  <c r="BH39" i="23"/>
  <c r="BG42" i="23"/>
  <c r="BG40" i="21"/>
  <c r="BG40" i="19"/>
  <c r="BG37" i="12"/>
  <c r="BI36" i="12"/>
  <c r="BI42" i="33"/>
  <c r="BI39" i="21"/>
  <c r="BI42" i="31"/>
  <c r="BI38" i="23"/>
  <c r="BI40" i="25"/>
  <c r="BI40" i="29"/>
  <c r="BI39" i="19"/>
  <c r="BG44" i="33" l="1"/>
  <c r="BG44" i="31"/>
  <c r="BG42" i="29"/>
  <c r="BG42" i="25"/>
  <c r="BG43" i="23"/>
  <c r="BH40" i="23"/>
  <c r="BG41" i="21"/>
  <c r="BG41" i="19"/>
  <c r="BG38" i="12"/>
  <c r="BI41" i="25"/>
  <c r="BI43" i="31"/>
  <c r="BI41" i="29"/>
  <c r="BI37" i="12"/>
  <c r="BI40" i="21"/>
  <c r="BI40" i="19"/>
  <c r="BI43" i="33"/>
  <c r="BI39" i="23"/>
  <c r="BG45" i="33" l="1"/>
  <c r="BG45" i="31"/>
  <c r="BG43" i="29"/>
  <c r="BG43" i="25"/>
  <c r="BH41" i="23"/>
  <c r="BG44" i="23"/>
  <c r="BG42" i="21"/>
  <c r="BG42" i="19"/>
  <c r="BG39" i="12"/>
  <c r="BI45" i="33"/>
  <c r="BI40" i="23"/>
  <c r="BI44" i="33"/>
  <c r="BI38" i="12"/>
  <c r="BI41" i="19"/>
  <c r="BI41" i="21"/>
  <c r="BI44" i="31"/>
  <c r="BI42" i="25"/>
  <c r="BI45" i="31"/>
  <c r="BI42" i="29"/>
  <c r="BJ16" i="33" l="1"/>
  <c r="BJ16" i="31"/>
  <c r="BG44" i="29"/>
  <c r="BG44" i="25"/>
  <c r="BG45" i="23"/>
  <c r="BH42" i="23"/>
  <c r="BG43" i="21"/>
  <c r="BG43" i="19"/>
  <c r="BG40" i="12"/>
  <c r="BI42" i="21"/>
  <c r="BI43" i="29"/>
  <c r="BI39" i="12"/>
  <c r="BI42" i="19"/>
  <c r="BI43" i="25"/>
  <c r="BI41" i="23"/>
  <c r="BG45" i="29" l="1"/>
  <c r="BG45" i="25"/>
  <c r="BH43" i="23"/>
  <c r="BG44" i="21"/>
  <c r="BG44" i="19"/>
  <c r="BG41" i="12"/>
  <c r="BI44" i="29"/>
  <c r="BI45" i="25"/>
  <c r="BI40" i="12"/>
  <c r="BI44" i="25"/>
  <c r="BI42" i="23"/>
  <c r="BI45" i="29"/>
  <c r="BI43" i="19"/>
  <c r="BI43" i="21"/>
  <c r="BJ16" i="29" l="1"/>
  <c r="BJ16" i="25"/>
  <c r="BH44" i="23"/>
  <c r="BG45" i="21"/>
  <c r="BG45" i="19"/>
  <c r="BG42" i="12"/>
  <c r="BI43" i="23"/>
  <c r="BI44" i="21"/>
  <c r="BI41" i="12"/>
  <c r="BI45" i="21"/>
  <c r="BI45" i="19"/>
  <c r="BI44" i="19"/>
  <c r="BH45" i="23" l="1"/>
  <c r="BJ16" i="21"/>
  <c r="BJ16" i="19"/>
  <c r="BG43" i="12"/>
  <c r="BI45" i="23"/>
  <c r="BI42" i="12"/>
  <c r="BI44" i="23"/>
  <c r="BJ16" i="23" l="1"/>
  <c r="BG44" i="12"/>
  <c r="BI43" i="12"/>
  <c r="BG45" i="12" l="1"/>
  <c r="BI44" i="12"/>
  <c r="BI45" i="12"/>
  <c r="BJ16" i="12" l="1"/>
  <c r="AL9" i="2" l="1"/>
  <c r="AL53" i="2" l="1"/>
</calcChain>
</file>

<file path=xl/sharedStrings.xml><?xml version="1.0" encoding="utf-8"?>
<sst xmlns="http://schemas.openxmlformats.org/spreadsheetml/2006/main" count="3231" uniqueCount="256">
  <si>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</si>
  <si>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</si>
  <si>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</si>
  <si>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</si>
  <si>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</si>
  <si>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</si>
  <si>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</si>
  <si>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</si>
  <si>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</si>
  <si>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</si>
  <si>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</si>
  <si>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</si>
  <si>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</si>
  <si>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</si>
  <si>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</si>
  <si>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</si>
  <si>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</si>
  <si>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</si>
  <si>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</si>
  <si>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</si>
  <si>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</si>
  <si>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</si>
  <si>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</si>
  <si>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</si>
  <si>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</si>
  <si>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</si>
  <si>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</si>
  <si>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</si>
  <si>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</si>
  <si>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</si>
  <si>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</si>
  <si>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</si>
  <si>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</si>
  <si>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</si>
  <si>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</si>
  <si>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</si>
  <si>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</si>
  <si>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</si>
  <si>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</si>
  <si>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</si>
  <si>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千円</t>
    <rPh sb="0" eb="2">
      <t>センエン</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</si>
  <si>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</si>
  <si>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</si>
  <si>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</si>
  <si>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</si>
  <si>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</si>
  <si>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③</t>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</si>
  <si>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</si>
  <si>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</si>
  <si>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</si>
  <si>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</si>
  <si>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</si>
  <si>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</si>
  <si>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</si>
  <si>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</si>
  <si>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</si>
  <si>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</si>
  <si>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</si>
  <si>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</si>
  <si>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</si>
  <si>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</si>
  <si>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</si>
  <si>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</si>
  <si>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</si>
  <si>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</si>
  <si>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</si>
  <si>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</si>
  <si>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</si>
  <si>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</si>
  <si>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</si>
  <si>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</si>
  <si>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</si>
  <si>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</si>
  <si>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</si>
  <si>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</si>
  <si>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②</t>
    <phoneticPr fontId="2"/>
  </si>
  <si>
    <t>-</t>
    <phoneticPr fontId="2"/>
  </si>
  <si>
    <t>)</t>
    <phoneticPr fontId="2"/>
  </si>
  <si>
    <t>②</t>
    <phoneticPr fontId="2"/>
  </si>
  <si>
    <t>-</t>
    <phoneticPr fontId="2"/>
  </si>
  <si>
    <t>)</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</si>
  <si>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</si>
  <si>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</si>
  <si>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</si>
  <si>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</si>
  <si>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</si>
  <si>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</si>
  <si>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</si>
  <si>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</si>
  <si>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</si>
  <si>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</si>
  <si>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</si>
  <si>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</si>
  <si>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</si>
  <si>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</si>
  <si>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</si>
  <si>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</si>
  <si>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</si>
  <si>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</si>
  <si>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</si>
  <si>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</si>
  <si>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</si>
  <si>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</si>
  <si>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</si>
  <si>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</si>
  <si>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</si>
  <si>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</si>
  <si>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</si>
  <si>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</si>
  <si>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</si>
  <si>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</si>
  <si>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</si>
  <si>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</si>
  <si>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</si>
  <si>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</si>
  <si>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</si>
  <si>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</si>
  <si>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</si>
  <si>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1</t>
  </si>
  <si>
    <t>1</t>
    <phoneticPr fontId="2"/>
  </si>
  <si>
    <t>3</t>
  </si>
  <si>
    <t>3</t>
    <phoneticPr fontId="2"/>
  </si>
  <si>
    <t>0</t>
  </si>
  <si>
    <t>0</t>
    <phoneticPr fontId="2"/>
  </si>
  <si>
    <t>5</t>
  </si>
  <si>
    <t>5</t>
    <phoneticPr fontId="2"/>
  </si>
  <si>
    <t>9</t>
  </si>
  <si>
    <t>9</t>
    <phoneticPr fontId="2"/>
  </si>
  <si>
    <t>6</t>
  </si>
  <si>
    <t>6</t>
    <phoneticPr fontId="2"/>
  </si>
  <si>
    <t>埼玉</t>
    <rPh sb="0" eb="2">
      <t>サイタマ</t>
    </rPh>
    <phoneticPr fontId="2"/>
  </si>
  <si>
    <t>35　建設事業</t>
    <rPh sb="3" eb="7">
      <t>ケンセツジギョウ</t>
    </rPh>
    <phoneticPr fontId="2"/>
  </si>
  <si>
    <t>38　既設建築物設備工事業</t>
    <rPh sb="3" eb="8">
      <t>キセツケンチクブツ</t>
    </rPh>
    <rPh sb="8" eb="13">
      <t>セツビコウジギョウ</t>
    </rPh>
    <phoneticPr fontId="2"/>
  </si>
  <si>
    <t>36　機械装置組立又は据付の事業</t>
    <rPh sb="3" eb="7">
      <t>キカイソウチ</t>
    </rPh>
    <rPh sb="7" eb="9">
      <t>クミタテ</t>
    </rPh>
    <rPh sb="9" eb="10">
      <t>マタ</t>
    </rPh>
    <rPh sb="11" eb="13">
      <t>スエツケ</t>
    </rPh>
    <rPh sb="14" eb="16">
      <t>ジギョウ</t>
    </rPh>
    <phoneticPr fontId="2"/>
  </si>
  <si>
    <t>37　その他の建設事業（土木等）</t>
    <rPh sb="5" eb="6">
      <t>ホカ</t>
    </rPh>
    <rPh sb="7" eb="11">
      <t>ケンセツジギョウ</t>
    </rPh>
    <rPh sb="12" eb="14">
      <t>ドボク</t>
    </rPh>
    <rPh sb="14" eb="15">
      <t>トウ</t>
    </rPh>
    <phoneticPr fontId="2"/>
  </si>
  <si>
    <t>32　道路新設事業</t>
    <rPh sb="3" eb="5">
      <t>ドウロ</t>
    </rPh>
    <rPh sb="5" eb="7">
      <t>シンセツ</t>
    </rPh>
    <rPh sb="7" eb="9">
      <t>ジギョウ</t>
    </rPh>
    <phoneticPr fontId="2"/>
  </si>
  <si>
    <t>事業所名</t>
    <rPh sb="0" eb="4">
      <t>ジギョウショメイ</t>
    </rPh>
    <phoneticPr fontId="2"/>
  </si>
  <si>
    <t>代表者役職</t>
    <rPh sb="0" eb="3">
      <t>ダイヒョウシャ</t>
    </rPh>
    <rPh sb="3" eb="5">
      <t>ヤクショク</t>
    </rPh>
    <phoneticPr fontId="2"/>
  </si>
  <si>
    <t>代表者名</t>
    <rPh sb="0" eb="4">
      <t>ダイヒョウシャメイ</t>
    </rPh>
    <phoneticPr fontId="2"/>
  </si>
  <si>
    <t>郵便番号</t>
    <rPh sb="0" eb="4">
      <t>ユウビンバンゴウ</t>
    </rPh>
    <phoneticPr fontId="2"/>
  </si>
  <si>
    <t>住所（市町村以降）</t>
    <rPh sb="0" eb="2">
      <t>ジュウショ</t>
    </rPh>
    <rPh sb="3" eb="6">
      <t>シチョウソン</t>
    </rPh>
    <rPh sb="6" eb="8">
      <t>イコウ</t>
    </rPh>
    <phoneticPr fontId="2"/>
  </si>
  <si>
    <t>電話番号</t>
    <rPh sb="0" eb="4">
      <t>デンワバンゴウ</t>
    </rPh>
    <phoneticPr fontId="2"/>
  </si>
  <si>
    <t>提出日</t>
    <rPh sb="0" eb="3">
      <t>テイシュツビ</t>
    </rPh>
    <phoneticPr fontId="2"/>
  </si>
  <si>
    <t>書類作成者氏名</t>
    <rPh sb="0" eb="2">
      <t>ショルイ</t>
    </rPh>
    <rPh sb="2" eb="5">
      <t>サクセイシャ</t>
    </rPh>
    <rPh sb="5" eb="7">
      <t>シメイ</t>
    </rPh>
    <phoneticPr fontId="2"/>
  </si>
  <si>
    <t>令和</t>
    <rPh sb="0" eb="2">
      <t>レイワ</t>
    </rPh>
    <phoneticPr fontId="2"/>
  </si>
  <si>
    <t>日</t>
    <rPh sb="0" eb="1">
      <t>ヒ</t>
    </rPh>
    <phoneticPr fontId="2"/>
  </si>
  <si>
    <t>初期入力画面</t>
    <rPh sb="0" eb="2">
      <t>ショキ</t>
    </rPh>
    <rPh sb="2" eb="4">
      <t>ニュウリョク</t>
    </rPh>
    <rPh sb="4" eb="6">
      <t>ガメン</t>
    </rPh>
    <phoneticPr fontId="2"/>
  </si>
  <si>
    <t>33　舗装工事業</t>
    <rPh sb="3" eb="8">
      <t>ホソウコウジギョウ</t>
    </rPh>
    <phoneticPr fontId="2"/>
  </si>
  <si>
    <t>枝番号（下３桁）</t>
    <rPh sb="0" eb="3">
      <t>エダバンゴウ</t>
    </rPh>
    <rPh sb="4" eb="5">
      <t>シモ</t>
    </rPh>
    <rPh sb="6" eb="7">
      <t>ケタ</t>
    </rPh>
    <phoneticPr fontId="2"/>
  </si>
  <si>
    <t>*一桁づつ3つのセルに入力してください。</t>
    <rPh sb="1" eb="3">
      <t>イチケタ</t>
    </rPh>
    <rPh sb="11" eb="13">
      <t>ニュウリョク</t>
    </rPh>
    <phoneticPr fontId="2"/>
  </si>
  <si>
    <t>労働保険番号のうち</t>
    <rPh sb="0" eb="6">
      <t>ロウドウホケンバンゴウ</t>
    </rPh>
    <phoneticPr fontId="2"/>
  </si>
  <si>
    <t>１</t>
    <phoneticPr fontId="2"/>
  </si>
  <si>
    <t>電話　049-229-1810</t>
    <rPh sb="0" eb="2">
      <t>デンワ</t>
    </rPh>
    <phoneticPr fontId="2"/>
  </si>
  <si>
    <t>rouho@kawagoe.or.jp</t>
    <phoneticPr fontId="2"/>
  </si>
  <si>
    <t>ご不明な点がございましたらお手数でも下記までお問合せください。</t>
    <rPh sb="1" eb="3">
      <t>フメイ</t>
    </rPh>
    <rPh sb="4" eb="5">
      <t>テン</t>
    </rPh>
    <rPh sb="14" eb="16">
      <t>テスウ</t>
    </rPh>
    <rPh sb="18" eb="20">
      <t>カキ</t>
    </rPh>
    <rPh sb="23" eb="25">
      <t>トイアワ</t>
    </rPh>
    <phoneticPr fontId="2"/>
  </si>
  <si>
    <t>　＊業種番号ごとのシートは「入力用」「提出用」の２種類ありますが「提出用」シートには「入力用」の内容が自動転記されますので入力不要です。</t>
    <rPh sb="2" eb="6">
      <t>ギョウシュバンゴウ</t>
    </rPh>
    <rPh sb="14" eb="17">
      <t>ニュウリョクヨウ</t>
    </rPh>
    <rPh sb="19" eb="22">
      <t>テイシュツヨウ</t>
    </rPh>
    <rPh sb="25" eb="27">
      <t>シュルイ</t>
    </rPh>
    <phoneticPr fontId="2"/>
  </si>
  <si>
    <t>　事業所の基本情報をご入力ください。</t>
    <phoneticPr fontId="2"/>
  </si>
  <si>
    <t>「初期設定」シート の入力</t>
    <rPh sb="1" eb="3">
      <t>ショキ</t>
    </rPh>
    <rPh sb="3" eb="5">
      <t>セッテイ</t>
    </rPh>
    <rPh sb="11" eb="13">
      <t>ニュウリョク</t>
    </rPh>
    <phoneticPr fontId="2"/>
  </si>
  <si>
    <t>一括有期事業報告書・総括表（建設業用）　作成手順書</t>
    <rPh sb="0" eb="2">
      <t>イッカツ</t>
    </rPh>
    <rPh sb="2" eb="4">
      <t>ユウキ</t>
    </rPh>
    <rPh sb="4" eb="6">
      <t>ジギョウ</t>
    </rPh>
    <rPh sb="6" eb="9">
      <t>ホウコクショ</t>
    </rPh>
    <rPh sb="10" eb="13">
      <t>ソウカツヒョウ</t>
    </rPh>
    <rPh sb="14" eb="17">
      <t>ケンセツギョウ</t>
    </rPh>
    <rPh sb="17" eb="18">
      <t>ヨウ</t>
    </rPh>
    <rPh sb="20" eb="22">
      <t>サクセイ</t>
    </rPh>
    <rPh sb="22" eb="25">
      <t>テジュンショ</t>
    </rPh>
    <phoneticPr fontId="2"/>
  </si>
  <si>
    <t>ご注意</t>
    <rPh sb="1" eb="3">
      <t>チュウイ</t>
    </rPh>
    <phoneticPr fontId="2"/>
  </si>
  <si>
    <t>・本シートは川越商工会議所委託事業所の皆様にご利用いただく「書類直送ボックス」専用書類です。</t>
    <rPh sb="1" eb="2">
      <t>ホン</t>
    </rPh>
    <rPh sb="6" eb="8">
      <t>カワゴエ</t>
    </rPh>
    <rPh sb="8" eb="13">
      <t>ショウコウカイギショ</t>
    </rPh>
    <rPh sb="13" eb="18">
      <t>イタクジギョウショ</t>
    </rPh>
    <rPh sb="19" eb="21">
      <t>ミナサマ</t>
    </rPh>
    <rPh sb="23" eb="25">
      <t>リヨウ</t>
    </rPh>
    <rPh sb="30" eb="32">
      <t>ショルイ</t>
    </rPh>
    <rPh sb="32" eb="34">
      <t>チョクソウ</t>
    </rPh>
    <rPh sb="39" eb="41">
      <t>センヨウ</t>
    </rPh>
    <rPh sb="41" eb="43">
      <t>ショルイ</t>
    </rPh>
    <phoneticPr fontId="2"/>
  </si>
  <si>
    <t>＊参考　お客さまにご記入いただく場所があるシートの見出しは「青色」です。
　　　　入力箇所（セル）も青色です。</t>
    <rPh sb="1" eb="3">
      <t>サンコウ</t>
    </rPh>
    <rPh sb="5" eb="6">
      <t>キャク</t>
    </rPh>
    <rPh sb="10" eb="12">
      <t>キニュウ</t>
    </rPh>
    <rPh sb="16" eb="18">
      <t>バショ</t>
    </rPh>
    <rPh sb="25" eb="27">
      <t>ミダ</t>
    </rPh>
    <rPh sb="30" eb="32">
      <t>アオイロ</t>
    </rPh>
    <rPh sb="41" eb="43">
      <t>ニュウリョク</t>
    </rPh>
    <rPh sb="43" eb="45">
      <t>カショ</t>
    </rPh>
    <rPh sb="50" eb="52">
      <t>アオイロ</t>
    </rPh>
    <phoneticPr fontId="2"/>
  </si>
  <si>
    <t>　＊業種番号が判別できない場合は「業種番号不明」シートにご入力ください。後日職員がお電話等でご質問させて確定いたします。</t>
    <rPh sb="2" eb="4">
      <t>ギョウシュ</t>
    </rPh>
    <rPh sb="4" eb="6">
      <t>バンゴウ</t>
    </rPh>
    <rPh sb="7" eb="9">
      <t>ハンベツ</t>
    </rPh>
    <rPh sb="13" eb="15">
      <t>バアイ</t>
    </rPh>
    <rPh sb="17" eb="19">
      <t>ギョウシュ</t>
    </rPh>
    <rPh sb="19" eb="21">
      <t>バンゴウ</t>
    </rPh>
    <rPh sb="21" eb="23">
      <t>フメイ</t>
    </rPh>
    <rPh sb="29" eb="31">
      <t>ニュウリョク</t>
    </rPh>
    <rPh sb="36" eb="38">
      <t>ゴジツ</t>
    </rPh>
    <rPh sb="38" eb="40">
      <t>ショクイン</t>
    </rPh>
    <rPh sb="42" eb="45">
      <t>デンワトウ</t>
    </rPh>
    <rPh sb="47" eb="49">
      <t>シツモン</t>
    </rPh>
    <rPh sb="52" eb="54">
      <t>カクテイ</t>
    </rPh>
    <phoneticPr fontId="2"/>
  </si>
  <si>
    <t>一般拠出金</t>
    <rPh sb="0" eb="2">
      <t>イッパン</t>
    </rPh>
    <rPh sb="2" eb="5">
      <t>キョシュツキン</t>
    </rPh>
    <phoneticPr fontId="2"/>
  </si>
  <si>
    <t>人</t>
    <rPh sb="0" eb="1">
      <t>ニン</t>
    </rPh>
    <phoneticPr fontId="2"/>
  </si>
  <si>
    <t>5.事業の概要</t>
    <rPh sb="2" eb="4">
      <t>ジギョウ</t>
    </rPh>
    <rPh sb="5" eb="7">
      <t>ガイヨウ</t>
    </rPh>
    <phoneticPr fontId="2"/>
  </si>
  <si>
    <t>6.新年度賃金見込額</t>
    <rPh sb="2" eb="5">
      <t>シンネンド</t>
    </rPh>
    <rPh sb="5" eb="7">
      <t>チンギン</t>
    </rPh>
    <rPh sb="7" eb="10">
      <t>ミコミガク</t>
    </rPh>
    <phoneticPr fontId="2"/>
  </si>
  <si>
    <t>組機様式第８号</t>
    <rPh sb="0" eb="1">
      <t>クミ</t>
    </rPh>
    <rPh sb="1" eb="2">
      <t>キ</t>
    </rPh>
    <rPh sb="2" eb="4">
      <t>ヨウシキ</t>
    </rPh>
    <rPh sb="4" eb="5">
      <t>ダイ</t>
    </rPh>
    <rPh sb="6" eb="7">
      <t>ゴウ</t>
    </rPh>
    <phoneticPr fontId="2"/>
  </si>
  <si>
    <t>業種
番号</t>
    <rPh sb="0" eb="2">
      <t>ギョウシュ</t>
    </rPh>
    <rPh sb="3" eb="5">
      <t>バンゴウ</t>
    </rPh>
    <phoneticPr fontId="2"/>
  </si>
  <si>
    <t>02</t>
    <phoneticPr fontId="2"/>
  </si>
  <si>
    <t>03</t>
    <phoneticPr fontId="2"/>
  </si>
  <si>
    <t>31</t>
    <phoneticPr fontId="2"/>
  </si>
  <si>
    <t>32</t>
    <phoneticPr fontId="2"/>
  </si>
  <si>
    <t>33</t>
    <phoneticPr fontId="2"/>
  </si>
  <si>
    <t>34</t>
    <phoneticPr fontId="2"/>
  </si>
  <si>
    <t>35</t>
    <phoneticPr fontId="2"/>
  </si>
  <si>
    <t>38</t>
    <phoneticPr fontId="2"/>
  </si>
  <si>
    <t>36</t>
    <phoneticPr fontId="2"/>
  </si>
  <si>
    <t>37</t>
    <phoneticPr fontId="2"/>
  </si>
  <si>
    <t>木材伐出業</t>
    <rPh sb="0" eb="2">
      <t>モクザイ</t>
    </rPh>
    <rPh sb="2" eb="4">
      <t>バッシュツ</t>
    </rPh>
    <rPh sb="4" eb="5">
      <t>ギョウ</t>
    </rPh>
    <phoneticPr fontId="2"/>
  </si>
  <si>
    <t>その他の林業</t>
    <rPh sb="2" eb="3">
      <t>タ</t>
    </rPh>
    <rPh sb="4" eb="6">
      <t>リンギョウ</t>
    </rPh>
    <phoneticPr fontId="2"/>
  </si>
  <si>
    <t>水道発電施設、
ずい道等新設事業</t>
    <rPh sb="0" eb="2">
      <t>スイドウ</t>
    </rPh>
    <rPh sb="2" eb="6">
      <t>ハツデンシセツ</t>
    </rPh>
    <rPh sb="10" eb="11">
      <t>ミチ</t>
    </rPh>
    <rPh sb="11" eb="12">
      <t>トウ</t>
    </rPh>
    <rPh sb="12" eb="16">
      <t>シンセツジギョウ</t>
    </rPh>
    <phoneticPr fontId="2"/>
  </si>
  <si>
    <t>道路新設事業</t>
    <rPh sb="0" eb="4">
      <t>ドウロシンセツ</t>
    </rPh>
    <rPh sb="4" eb="6">
      <t>ジギョウ</t>
    </rPh>
    <phoneticPr fontId="2"/>
  </si>
  <si>
    <t>舗装工事業</t>
    <rPh sb="0" eb="5">
      <t>ホソウコウジギョウ</t>
    </rPh>
    <phoneticPr fontId="2"/>
  </si>
  <si>
    <t>建築事業</t>
    <rPh sb="0" eb="4">
      <t>ケンチクジギョウ</t>
    </rPh>
    <phoneticPr fontId="2"/>
  </si>
  <si>
    <t>その他のもの</t>
    <rPh sb="2" eb="3">
      <t>ホカ</t>
    </rPh>
    <phoneticPr fontId="2"/>
  </si>
  <si>
    <t>その他の建設事業</t>
    <rPh sb="2" eb="3">
      <t>ホカ</t>
    </rPh>
    <rPh sb="4" eb="8">
      <t>ケンセツジギョウ</t>
    </rPh>
    <phoneticPr fontId="2"/>
  </si>
  <si>
    <t>建　　　設　　　業</t>
    <rPh sb="0" eb="1">
      <t>タツル</t>
    </rPh>
    <rPh sb="4" eb="5">
      <t>セツ</t>
    </rPh>
    <rPh sb="8" eb="9">
      <t>ギョウ</t>
    </rPh>
    <phoneticPr fontId="2"/>
  </si>
  <si>
    <t>事業の種類</t>
    <rPh sb="0" eb="2">
      <t>ジギョウ</t>
    </rPh>
    <rPh sb="3" eb="5">
      <t>シュルイ</t>
    </rPh>
    <phoneticPr fontId="2"/>
  </si>
  <si>
    <t>1.請負金額（円）</t>
    <rPh sb="2" eb="6">
      <t>ウケオイキンガク</t>
    </rPh>
    <rPh sb="7" eb="8">
      <t>エン</t>
    </rPh>
    <phoneticPr fontId="2"/>
  </si>
  <si>
    <t>労務
比率</t>
    <rPh sb="0" eb="2">
      <t>ロウム</t>
    </rPh>
    <rPh sb="3" eb="5">
      <t>ヒリツ</t>
    </rPh>
    <phoneticPr fontId="2"/>
  </si>
  <si>
    <t>2.賃金総額(千円)</t>
    <rPh sb="2" eb="4">
      <t>チンギン</t>
    </rPh>
    <rPh sb="4" eb="6">
      <t>ソウガク</t>
    </rPh>
    <rPh sb="7" eb="9">
      <t>センエン</t>
    </rPh>
    <phoneticPr fontId="2"/>
  </si>
  <si>
    <t>メリット
料率</t>
    <rPh sb="5" eb="7">
      <t>リョウリツ</t>
    </rPh>
    <phoneticPr fontId="2"/>
  </si>
  <si>
    <t>3.一括有期事業報告書</t>
    <rPh sb="2" eb="4">
      <t>イッカツ</t>
    </rPh>
    <rPh sb="4" eb="8">
      <t>ユウキジギョウ</t>
    </rPh>
    <rPh sb="8" eb="11">
      <t>ホウコクショ</t>
    </rPh>
    <phoneticPr fontId="2"/>
  </si>
  <si>
    <t>枚添付</t>
    <rPh sb="0" eb="3">
      <t>マイテンプ</t>
    </rPh>
    <phoneticPr fontId="2"/>
  </si>
  <si>
    <t>4.常時使用労働者数</t>
    <rPh sb="2" eb="6">
      <t>ジョウジシヨウ</t>
    </rPh>
    <rPh sb="6" eb="10">
      <t>ロウドウシャスウ</t>
    </rPh>
    <phoneticPr fontId="2"/>
  </si>
  <si>
    <t>　1.前年度と同額</t>
    <rPh sb="3" eb="6">
      <t>ゼンネンド</t>
    </rPh>
    <rPh sb="7" eb="9">
      <t>ドウガク</t>
    </rPh>
    <phoneticPr fontId="2"/>
  </si>
  <si>
    <t>　2.前年度と変わる</t>
    <rPh sb="3" eb="6">
      <t>ゼンネンド</t>
    </rPh>
    <rPh sb="7" eb="8">
      <t>カ</t>
    </rPh>
    <phoneticPr fontId="2"/>
  </si>
  <si>
    <t>　3.概算指定額</t>
    <rPh sb="3" eb="5">
      <t>ガイサン</t>
    </rPh>
    <rPh sb="5" eb="8">
      <t>シテイガク</t>
    </rPh>
    <phoneticPr fontId="2"/>
  </si>
  <si>
    <t>　4.委託解除年月日</t>
    <rPh sb="3" eb="7">
      <t>イタクカイジョ</t>
    </rPh>
    <rPh sb="7" eb="10">
      <t>ネンガッピ</t>
    </rPh>
    <phoneticPr fontId="2"/>
  </si>
  <si>
    <t>鉄道又は軌道新
設事業</t>
    <rPh sb="0" eb="2">
      <t>テツドウ</t>
    </rPh>
    <rPh sb="2" eb="3">
      <t>マタ</t>
    </rPh>
    <rPh sb="4" eb="6">
      <t>キドウ</t>
    </rPh>
    <rPh sb="6" eb="7">
      <t>シン</t>
    </rPh>
    <rPh sb="8" eb="9">
      <t>セツ</t>
    </rPh>
    <rPh sb="9" eb="11">
      <t>ジギョウ</t>
    </rPh>
    <phoneticPr fontId="2"/>
  </si>
  <si>
    <t>既設建築物設備
工事業</t>
    <rPh sb="0" eb="5">
      <t>キセツケンチクブツ</t>
    </rPh>
    <rPh sb="5" eb="7">
      <t>セツビ</t>
    </rPh>
    <rPh sb="8" eb="11">
      <t>コウジギョウ</t>
    </rPh>
    <phoneticPr fontId="2"/>
  </si>
  <si>
    <t>機械装置の組立又は据付けの事業</t>
    <rPh sb="0" eb="4">
      <t>キカイソウチ</t>
    </rPh>
    <rPh sb="5" eb="7">
      <t>クミタテ</t>
    </rPh>
    <rPh sb="7" eb="8">
      <t>マタ</t>
    </rPh>
    <rPh sb="9" eb="11">
      <t>スエツケ</t>
    </rPh>
    <rPh sb="13" eb="15">
      <t>ジギョウ</t>
    </rPh>
    <phoneticPr fontId="2"/>
  </si>
  <si>
    <t>組立又は取付に関するもの</t>
    <rPh sb="0" eb="2">
      <t>クミタテ</t>
    </rPh>
    <rPh sb="2" eb="3">
      <t>マタ</t>
    </rPh>
    <rPh sb="4" eb="6">
      <t>トリツケ</t>
    </rPh>
    <rPh sb="7" eb="8">
      <t>カン</t>
    </rPh>
    <phoneticPr fontId="2"/>
  </si>
  <si>
    <r>
      <t>保険料等</t>
    </r>
    <r>
      <rPr>
        <sz val="8"/>
        <rFont val="ＭＳ Ｐゴシック"/>
        <family val="3"/>
        <charset val="128"/>
      </rPr>
      <t>(円）</t>
    </r>
    <rPh sb="0" eb="4">
      <t>ホケンリョウトウ</t>
    </rPh>
    <rPh sb="5" eb="6">
      <t>エン</t>
    </rPh>
    <phoneticPr fontId="2"/>
  </si>
  <si>
    <t>労災保険率等</t>
    <rPh sb="0" eb="2">
      <t>ロウサイ</t>
    </rPh>
    <rPh sb="2" eb="4">
      <t>ホケン</t>
    </rPh>
    <rPh sb="4" eb="5">
      <t>リツ</t>
    </rPh>
    <rPh sb="5" eb="6">
      <t>トウ</t>
    </rPh>
    <phoneticPr fontId="2"/>
  </si>
  <si>
    <t>9.特別加入者の氏名</t>
    <rPh sb="2" eb="4">
      <t>トクベツ</t>
    </rPh>
    <rPh sb="4" eb="7">
      <t>カニュウシャ</t>
    </rPh>
    <rPh sb="8" eb="10">
      <t>シメイ</t>
    </rPh>
    <phoneticPr fontId="2"/>
  </si>
  <si>
    <t>01</t>
    <phoneticPr fontId="2"/>
  </si>
  <si>
    <t>04</t>
    <phoneticPr fontId="2"/>
  </si>
  <si>
    <t>05</t>
    <phoneticPr fontId="2"/>
  </si>
  <si>
    <t>06</t>
    <phoneticPr fontId="2"/>
  </si>
  <si>
    <t>*11
.適用月数</t>
    <rPh sb="5" eb="9">
      <t>テキヨウツキスウ</t>
    </rPh>
    <phoneticPr fontId="2"/>
  </si>
  <si>
    <t>10.承認された
　　基礎日額</t>
    <rPh sb="3" eb="5">
      <t>ショウニン</t>
    </rPh>
    <rPh sb="11" eb="15">
      <t>キソニチガク</t>
    </rPh>
    <phoneticPr fontId="2"/>
  </si>
  <si>
    <t>12.希望する
　　基礎日額</t>
    <rPh sb="3" eb="5">
      <t>キボウ</t>
    </rPh>
    <rPh sb="10" eb="14">
      <t>キソニチガク</t>
    </rPh>
    <phoneticPr fontId="2"/>
  </si>
  <si>
    <t>府県</t>
    <rPh sb="0" eb="2">
      <t>フケン</t>
    </rPh>
    <phoneticPr fontId="2"/>
  </si>
  <si>
    <t>所掌</t>
    <rPh sb="0" eb="2">
      <t>ショショウ</t>
    </rPh>
    <phoneticPr fontId="2"/>
  </si>
  <si>
    <t>基幹番号</t>
    <rPh sb="0" eb="2">
      <t>キカン</t>
    </rPh>
    <rPh sb="2" eb="4">
      <t>バンゴウ</t>
    </rPh>
    <phoneticPr fontId="2"/>
  </si>
  <si>
    <t>枝番号</t>
    <rPh sb="0" eb="3">
      <t>エダバンゴウ</t>
    </rPh>
    <phoneticPr fontId="2"/>
  </si>
  <si>
    <t>労働保険</t>
    <rPh sb="0" eb="4">
      <t>ロウドウホケン</t>
    </rPh>
    <phoneticPr fontId="2"/>
  </si>
  <si>
    <t>一括有期事業総括表</t>
    <rPh sb="0" eb="4">
      <t>イッカツユウキ</t>
    </rPh>
    <rPh sb="4" eb="9">
      <t>ジギョウソウカツヒョウ</t>
    </rPh>
    <phoneticPr fontId="2"/>
  </si>
  <si>
    <t>算定基礎賃金等の報告</t>
    <rPh sb="0" eb="2">
      <t>サンテイ</t>
    </rPh>
    <rPh sb="2" eb="6">
      <t>キソチンギン</t>
    </rPh>
    <rPh sb="6" eb="7">
      <t>トウ</t>
    </rPh>
    <rPh sb="8" eb="10">
      <t>ホウコク</t>
    </rPh>
    <phoneticPr fontId="2"/>
  </si>
  <si>
    <t>様</t>
    <rPh sb="0" eb="1">
      <t>サマ</t>
    </rPh>
    <phoneticPr fontId="2"/>
  </si>
  <si>
    <t>別途一括有期事業報告書の明細及び算定基礎賃金等を上記のとおり総括して報告します。</t>
    <rPh sb="0" eb="2">
      <t>ベット</t>
    </rPh>
    <rPh sb="2" eb="6">
      <t>イッカツユウキ</t>
    </rPh>
    <rPh sb="6" eb="8">
      <t>ジギョウ</t>
    </rPh>
    <rPh sb="8" eb="11">
      <t>ホウコクショ</t>
    </rPh>
    <rPh sb="12" eb="14">
      <t>メイサイ</t>
    </rPh>
    <rPh sb="14" eb="15">
      <t>オヨ</t>
    </rPh>
    <rPh sb="16" eb="22">
      <t>サンテイキソチンギン</t>
    </rPh>
    <rPh sb="22" eb="23">
      <t>トウ</t>
    </rPh>
    <rPh sb="24" eb="26">
      <t>ジョウキ</t>
    </rPh>
    <rPh sb="30" eb="32">
      <t>ソウカツ</t>
    </rPh>
    <rPh sb="34" eb="36">
      <t>ホウコク</t>
    </rPh>
    <phoneticPr fontId="2"/>
  </si>
  <si>
    <t>1期</t>
    <rPh sb="1" eb="2">
      <t>キ</t>
    </rPh>
    <phoneticPr fontId="2"/>
  </si>
  <si>
    <t>2期</t>
    <rPh sb="1" eb="2">
      <t>キ</t>
    </rPh>
    <phoneticPr fontId="2"/>
  </si>
  <si>
    <t>3期</t>
    <rPh sb="1" eb="2">
      <t>キ</t>
    </rPh>
    <phoneticPr fontId="2"/>
  </si>
  <si>
    <t>上乗せ共済</t>
    <rPh sb="0" eb="2">
      <t>ウワノ</t>
    </rPh>
    <rPh sb="3" eb="5">
      <t>キョウサイ</t>
    </rPh>
    <phoneticPr fontId="2"/>
  </si>
  <si>
    <t>予備欄2</t>
    <rPh sb="0" eb="3">
      <t>ヨビラン</t>
    </rPh>
    <phoneticPr fontId="2"/>
  </si>
  <si>
    <t>予備欄3</t>
    <rPh sb="0" eb="3">
      <t>ヨビラン</t>
    </rPh>
    <phoneticPr fontId="2"/>
  </si>
  <si>
    <t>*1.開始時期</t>
    <rPh sb="3" eb="7">
      <t>カイシジキ</t>
    </rPh>
    <phoneticPr fontId="2"/>
  </si>
  <si>
    <t>～</t>
    <phoneticPr fontId="2"/>
  </si>
  <si>
    <t>事業主氏名</t>
    <rPh sb="0" eb="3">
      <t>ジギョウヌシ</t>
    </rPh>
    <rPh sb="3" eb="5">
      <t>シメイ</t>
    </rPh>
    <phoneticPr fontId="2"/>
  </si>
  <si>
    <t>埼玉労働局労働保険特別会計歳入徴収官　殿</t>
    <rPh sb="0" eb="2">
      <t>サイタマ</t>
    </rPh>
    <rPh sb="2" eb="5">
      <t>ロウドウキョク</t>
    </rPh>
    <rPh sb="5" eb="7">
      <t>ロウドウ</t>
    </rPh>
    <rPh sb="7" eb="9">
      <t>ホケン</t>
    </rPh>
    <rPh sb="9" eb="11">
      <t>トクベツ</t>
    </rPh>
    <rPh sb="11" eb="13">
      <t>カイケイ</t>
    </rPh>
    <rPh sb="13" eb="15">
      <t>サイニュウ</t>
    </rPh>
    <rPh sb="15" eb="17">
      <t>チョウシュウ</t>
    </rPh>
    <rPh sb="17" eb="18">
      <t>カン</t>
    </rPh>
    <rPh sb="19" eb="20">
      <t>デン</t>
    </rPh>
    <phoneticPr fontId="2"/>
  </si>
  <si>
    <t>合　　　　計</t>
    <rPh sb="0" eb="1">
      <t>ゴウ</t>
    </rPh>
    <rPh sb="5" eb="6">
      <t>ケイ</t>
    </rPh>
    <phoneticPr fontId="2"/>
  </si>
  <si>
    <t>事務組合名　　労働保険事務組合川越商工会議所</t>
    <rPh sb="0" eb="5">
      <t>ジムクミアイメイ</t>
    </rPh>
    <rPh sb="7" eb="11">
      <t>ロウドウホケン</t>
    </rPh>
    <rPh sb="11" eb="15">
      <t>ジムクミアイ</t>
    </rPh>
    <rPh sb="15" eb="17">
      <t>カワゴエ</t>
    </rPh>
    <rPh sb="17" eb="22">
      <t>ショウコウカイギショ</t>
    </rPh>
    <phoneticPr fontId="2"/>
  </si>
  <si>
    <t>7.延納の申請</t>
    <rPh sb="2" eb="4">
      <t>エンノウ</t>
    </rPh>
    <rPh sb="5" eb="7">
      <t>シンセイ</t>
    </rPh>
    <phoneticPr fontId="2"/>
  </si>
  <si>
    <t>1.分納(3回)</t>
  </si>
  <si>
    <t>ver1.1</t>
    <phoneticPr fontId="2"/>
  </si>
  <si>
    <t>↓プルダウンで選択</t>
    <rPh sb="7" eb="9">
      <t>センタク</t>
    </rPh>
    <phoneticPr fontId="2"/>
  </si>
  <si>
    <t>必ず最初にお読みください。</t>
    <rPh sb="0" eb="1">
      <t>カナラ</t>
    </rPh>
    <rPh sb="2" eb="4">
      <t>サイショ</t>
    </rPh>
    <rPh sb="6" eb="7">
      <t>ヨ</t>
    </rPh>
    <phoneticPr fontId="2"/>
  </si>
  <si>
    <t>↓プルダウンで支払回数を選択</t>
    <rPh sb="7" eb="9">
      <t>シハラ</t>
    </rPh>
    <rPh sb="9" eb="11">
      <t>カイスウ</t>
    </rPh>
    <rPh sb="12" eb="14">
      <t>センタク</t>
    </rPh>
    <phoneticPr fontId="2"/>
  </si>
  <si>
    <t>③令和6年4月1日</t>
    <rPh sb="1" eb="3">
      <t>レイワ</t>
    </rPh>
    <rPh sb="4" eb="5">
      <t>ネン</t>
    </rPh>
    <rPh sb="5" eb="6">
      <t>ヘイネン</t>
    </rPh>
    <rPh sb="6" eb="7">
      <t>ツキ</t>
    </rPh>
    <rPh sb="8" eb="9">
      <t>ヒ</t>
    </rPh>
    <phoneticPr fontId="2"/>
  </si>
  <si>
    <t>②平成30年4月1日</t>
    <rPh sb="1" eb="3">
      <t>ヘイセイ</t>
    </rPh>
    <rPh sb="5" eb="6">
      <t>ネン</t>
    </rPh>
    <rPh sb="7" eb="8">
      <t>ツキ</t>
    </rPh>
    <rPh sb="9" eb="10">
      <t>ヒ</t>
    </rPh>
    <phoneticPr fontId="2"/>
  </si>
  <si>
    <t>①平成27年4月1日</t>
    <rPh sb="1" eb="3">
      <t>ヘイセイ</t>
    </rPh>
    <rPh sb="5" eb="6">
      <t>ネン</t>
    </rPh>
    <rPh sb="7" eb="8">
      <t>ツキ</t>
    </rPh>
    <rPh sb="9" eb="10">
      <t>ヒ</t>
    </rPh>
    <phoneticPr fontId="2"/>
  </si>
  <si>
    <t>開始
時期※1</t>
    <rPh sb="0" eb="2">
      <t>カイシ</t>
    </rPh>
    <rPh sb="3" eb="5">
      <t>ジキ</t>
    </rPh>
    <phoneticPr fontId="2"/>
  </si>
  <si>
    <t>令和６年度</t>
    <rPh sb="0" eb="2">
      <t>レイワ</t>
    </rPh>
    <rPh sb="3" eb="5">
      <t>ネンド</t>
    </rPh>
    <phoneticPr fontId="2"/>
  </si>
  <si>
    <t>「総括表」シート　の入力</t>
    <rPh sb="1" eb="3">
      <t>ソウカツ</t>
    </rPh>
    <rPh sb="3" eb="4">
      <t>ヒョウ</t>
    </rPh>
    <rPh sb="10" eb="12">
      <t>ニュウリョク</t>
    </rPh>
    <phoneticPr fontId="2"/>
  </si>
  <si>
    <t>「業種番号毎シート（一括有期事業報告書）」の入力　※32・33・35・38・36・37・業種番号不明　の中から該当のシートを使用</t>
    <rPh sb="1" eb="5">
      <t>ギョウシュバンゴウ</t>
    </rPh>
    <rPh sb="5" eb="6">
      <t>ゴト</t>
    </rPh>
    <rPh sb="10" eb="16">
      <t>イッカツユウキジギョウ</t>
    </rPh>
    <rPh sb="16" eb="19">
      <t>ホウコクショ</t>
    </rPh>
    <rPh sb="22" eb="24">
      <t>ニュウリョク</t>
    </rPh>
    <rPh sb="44" eb="50">
      <t>ギョウシュバンゴウフメイ</t>
    </rPh>
    <rPh sb="52" eb="53">
      <t>ナカ</t>
    </rPh>
    <rPh sb="55" eb="57">
      <t>ガイトウ</t>
    </rPh>
    <rPh sb="62" eb="64">
      <t>シヨウ</t>
    </rPh>
    <phoneticPr fontId="2"/>
  </si>
  <si>
    <t>④</t>
    <phoneticPr fontId="2"/>
  </si>
  <si>
    <t>以上で書類作成完了です！　PC上に保存し、書類直送ボックスで報告書を送信してください。</t>
    <rPh sb="0" eb="2">
      <t>イジョウ</t>
    </rPh>
    <rPh sb="3" eb="5">
      <t>ショルイ</t>
    </rPh>
    <rPh sb="5" eb="7">
      <t>サクセイ</t>
    </rPh>
    <rPh sb="7" eb="9">
      <t>カンリョウ</t>
    </rPh>
    <rPh sb="15" eb="16">
      <t>ジョウ</t>
    </rPh>
    <rPh sb="17" eb="19">
      <t>ホゾン</t>
    </rPh>
    <rPh sb="21" eb="23">
      <t>ショルイ</t>
    </rPh>
    <rPh sb="23" eb="25">
      <t>チョクソウ</t>
    </rPh>
    <rPh sb="30" eb="33">
      <t>ホウコクショ</t>
    </rPh>
    <rPh sb="34" eb="36">
      <t>ソウシン</t>
    </rPh>
    <phoneticPr fontId="2"/>
  </si>
  <si>
    <t>　青色の箇所をご入力ください。</t>
    <rPh sb="1" eb="3">
      <t>アオイロ</t>
    </rPh>
    <rPh sb="4" eb="6">
      <t>カショ</t>
    </rPh>
    <rPh sb="8" eb="10">
      <t>ニュウリョク</t>
    </rPh>
    <phoneticPr fontId="2"/>
  </si>
  <si>
    <t>　終了工事が該当する業種番号の「入力用」シートに金額をご記入ください。</t>
    <rPh sb="1" eb="3">
      <t>シュウリョウ</t>
    </rPh>
    <phoneticPr fontId="2"/>
  </si>
  <si>
    <t>・令和６年４月１日以降に工事が開始し、令和６年度（令和７年３月３１日までに）終了した工事　→　本シートで提出が可能。</t>
    <rPh sb="1" eb="3">
      <t>レイワ</t>
    </rPh>
    <rPh sb="4" eb="5">
      <t>ネン</t>
    </rPh>
    <rPh sb="6" eb="7">
      <t>ガツ</t>
    </rPh>
    <rPh sb="9" eb="11">
      <t>イコウ</t>
    </rPh>
    <rPh sb="12" eb="14">
      <t>コウジ</t>
    </rPh>
    <rPh sb="19" eb="21">
      <t>レイワ</t>
    </rPh>
    <rPh sb="22" eb="24">
      <t>ネンド</t>
    </rPh>
    <rPh sb="25" eb="27">
      <t>レイワ</t>
    </rPh>
    <rPh sb="28" eb="29">
      <t>ネン</t>
    </rPh>
    <rPh sb="30" eb="31">
      <t>ガツ</t>
    </rPh>
    <rPh sb="33" eb="34">
      <t>ニチ</t>
    </rPh>
    <rPh sb="38" eb="40">
      <t>シュウリョウ</t>
    </rPh>
    <rPh sb="47" eb="48">
      <t>ホン</t>
    </rPh>
    <rPh sb="52" eb="54">
      <t>テイシュツ</t>
    </rPh>
    <rPh sb="55" eb="57">
      <t>カノウ</t>
    </rPh>
    <phoneticPr fontId="2"/>
  </si>
  <si>
    <t>・令和６年３月３1日以前に工事が開始し、令和６年度（令和７年３月３１日までに）終了した工事　→　本シートでは提出できません。お手数でも紙様式で申請をお願いします。</t>
    <rPh sb="1" eb="3">
      <t>レイワ</t>
    </rPh>
    <rPh sb="4" eb="5">
      <t>ネン</t>
    </rPh>
    <rPh sb="6" eb="7">
      <t>ガツ</t>
    </rPh>
    <rPh sb="13" eb="15">
      <t>コウジ</t>
    </rPh>
    <rPh sb="20" eb="22">
      <t>レイワ</t>
    </rPh>
    <rPh sb="23" eb="25">
      <t>ネンド</t>
    </rPh>
    <rPh sb="39" eb="41">
      <t>シュウリョウ</t>
    </rPh>
    <rPh sb="48" eb="49">
      <t>ホン</t>
    </rPh>
    <rPh sb="54" eb="56">
      <t>テイシュツ</t>
    </rPh>
    <rPh sb="63" eb="65">
      <t>テスウ</t>
    </rPh>
    <phoneticPr fontId="2"/>
  </si>
  <si>
    <t>作成者氏名</t>
    <rPh sb="0" eb="3">
      <t>サクセイシャ</t>
    </rPh>
    <rPh sb="3" eb="5">
      <t>シメイ</t>
    </rPh>
    <phoneticPr fontId="2"/>
  </si>
  <si>
    <t>1.前年度と同額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</si>
</sst>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quot;円&quot;"/>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
      <sz val="16"/>
      <name val="ＭＳ Ｐ明朝"/>
      <family val="1"/>
      <charset val="128"/>
    </font>
    <font>
      <sz val="16"/>
      <name val="ＭＳ Ｐゴシック"/>
      <family val="3"/>
      <charset val="128"/>
    </font>
    <font>
      <sz val="18"/>
      <name val="ＭＳ ゴシック"/>
      <family val="3"/>
      <charset val="128"/>
    </font>
    <font>
      <b/>
      <sz val="14"/>
      <name val="ＭＳ Ｐゴシック"/>
      <family val="3"/>
      <charset val="128"/>
    </font>
    <font>
      <sz val="9"/>
      <color rgb="FFFF0000"/>
      <name val="ＭＳ Ｐゴシック"/>
      <family val="3"/>
      <charset val="128"/>
    </font>
    <font>
      <sz val="18"/>
      <name val="ＭＳ Ｐ明朝"/>
      <family val="1"/>
      <charset val="128"/>
    </font>
    <font>
      <sz val="18"/>
      <name val="ＭＳ Ｐゴシック"/>
      <family val="3"/>
      <charset val="128"/>
    </font>
    <font>
      <sz val="20"/>
      <name val="ＭＳ Ｐ明朝"/>
      <family val="1"/>
      <charset val="128"/>
    </font>
    <font>
      <sz val="20"/>
      <name val="ＭＳ Ｐゴシック"/>
      <family val="3"/>
      <charset val="128"/>
    </font>
    <font>
      <b/>
      <sz val="16"/>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u/>
      <sz val="11"/>
      <color theme="10"/>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8"/>
      <color rgb="FFFF0000"/>
      <name val="ＭＳ Ｐゴシック"/>
      <family val="3"/>
      <charset val="128"/>
    </font>
    <font>
      <sz val="9"/>
      <name val="ＭＳ ゴシック"/>
      <family val="3"/>
      <charset val="128"/>
    </font>
    <font>
      <b/>
      <u/>
      <sz val="12"/>
      <color rgb="FFFF0000"/>
      <name val="ＭＳ ゴシック"/>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
      <patternFill patternType="solid">
        <fgColor theme="3" tint="0.59999389629810485"/>
        <bgColor indexed="64"/>
      </patternFill>
    </fill>
  </fills>
  <borders count="149">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hair">
        <color indexed="64"/>
      </left>
      <right/>
      <top/>
      <bottom/>
      <diagonal/>
    </border>
    <border>
      <left style="dotted">
        <color indexed="17"/>
      </left>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17"/>
      </bottom>
      <diagonal/>
    </border>
    <border>
      <left/>
      <right/>
      <top style="thin">
        <color indexed="64"/>
      </top>
      <bottom style="thin">
        <color indexed="64"/>
      </bottom>
      <diagonal/>
    </border>
    <border>
      <left/>
      <right/>
      <top style="thin">
        <color indexed="64"/>
      </top>
      <bottom/>
      <diagonal/>
    </border>
    <border>
      <left style="thin">
        <color indexed="17"/>
      </left>
      <right/>
      <top/>
      <bottom style="thin">
        <color indexed="17"/>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diagonal/>
    </border>
    <border>
      <left style="hair">
        <color auto="1"/>
      </left>
      <right style="thin">
        <color auto="1"/>
      </right>
      <top style="hair">
        <color auto="1"/>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indexed="64"/>
      </left>
      <right/>
      <top/>
      <bottom style="hair">
        <color indexed="64"/>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diagonalUp="1">
      <left style="hair">
        <color auto="1"/>
      </left>
      <right style="hair">
        <color auto="1"/>
      </right>
      <top style="hair">
        <color auto="1"/>
      </top>
      <bottom style="hair">
        <color auto="1"/>
      </bottom>
      <diagonal style="hair">
        <color auto="1"/>
      </diagonal>
    </border>
    <border diagonalUp="1">
      <left style="hair">
        <color auto="1"/>
      </left>
      <right/>
      <top style="hair">
        <color auto="1"/>
      </top>
      <bottom style="hair">
        <color auto="1"/>
      </bottom>
      <diagonal style="hair">
        <color auto="1"/>
      </diagonal>
    </border>
    <border diagonalUp="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
      <left style="hair">
        <color auto="1"/>
      </left>
      <right style="hair">
        <color auto="1"/>
      </right>
      <top style="hair">
        <color auto="1"/>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bottom style="hair">
        <color auto="1"/>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38" fontId="1" fillId="0" borderId="0" applyFont="0" applyFill="0" applyBorder="0" applyAlignment="0" applyProtection="0"/>
    <xf numFmtId="38" fontId="16" fillId="0" borderId="0" applyFont="0" applyFill="0" applyBorder="0" applyAlignment="0" applyProtection="0">
      <alignment vertical="center"/>
    </xf>
    <xf numFmtId="0" fontId="17" fillId="0" borderId="0">
      <alignment vertical="center"/>
    </xf>
    <xf numFmtId="0" fontId="19" fillId="0" borderId="0"/>
    <xf numFmtId="9" fontId="1" fillId="0" borderId="0" applyFont="0" applyFill="0" applyBorder="0" applyAlignment="0" applyProtection="0">
      <alignment vertical="center"/>
    </xf>
    <xf numFmtId="0" fontId="33" fillId="0" borderId="0" applyNumberFormat="0" applyFill="0" applyBorder="0" applyAlignment="0" applyProtection="0"/>
  </cellStyleXfs>
  <cellXfs count="645">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0" fontId="4" fillId="0" borderId="1" xfId="0" applyFont="1" applyBorder="1" applyAlignment="1">
      <alignment horizontal="center" vertical="center"/>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vertical="center" wrapText="1"/>
    </xf>
    <xf numFmtId="0" fontId="6" fillId="0" borderId="80" xfId="0" applyFont="1" applyBorder="1" applyAlignment="1">
      <alignment horizontal="center" vertical="center"/>
    </xf>
    <xf numFmtId="0" fontId="5" fillId="0" borderId="95" xfId="0" applyFont="1" applyBorder="1" applyAlignment="1">
      <alignment horizontal="left" vertical="top"/>
    </xf>
    <xf numFmtId="0" fontId="5" fillId="0" borderId="98" xfId="0" applyFont="1" applyBorder="1" applyAlignment="1">
      <alignment vertical="center"/>
    </xf>
    <xf numFmtId="0" fontId="5" fillId="0" borderId="79" xfId="0" applyFont="1" applyBorder="1" applyAlignment="1">
      <alignment vertical="center"/>
    </xf>
    <xf numFmtId="0" fontId="5" fillId="0" borderId="77" xfId="0" applyFont="1" applyBorder="1" applyAlignment="1">
      <alignment horizontal="left" vertical="top"/>
    </xf>
    <xf numFmtId="0" fontId="4" fillId="0" borderId="81" xfId="0" applyFont="1" applyBorder="1" applyAlignment="1">
      <alignment horizontal="center" vertical="center"/>
    </xf>
    <xf numFmtId="1" fontId="12" fillId="0" borderId="78" xfId="0" applyNumberFormat="1" applyFont="1" applyBorder="1" applyAlignment="1">
      <alignment vertical="center"/>
    </xf>
    <xf numFmtId="0" fontId="4" fillId="0" borderId="78" xfId="0" applyFont="1" applyBorder="1" applyAlignment="1">
      <alignment horizontal="center" vertical="center"/>
    </xf>
    <xf numFmtId="38" fontId="6" fillId="0" borderId="78" xfId="1" applyFont="1" applyFill="1" applyBorder="1" applyAlignment="1" applyProtection="1">
      <alignment horizontal="right" vertical="top" shrinkToFit="1"/>
    </xf>
    <xf numFmtId="38" fontId="13" fillId="0" borderId="77" xfId="1" applyFont="1" applyFill="1" applyBorder="1" applyAlignment="1" applyProtection="1">
      <alignment shrinkToFit="1"/>
    </xf>
    <xf numFmtId="38" fontId="13" fillId="0" borderId="78" xfId="1" applyFont="1" applyFill="1" applyBorder="1" applyAlignment="1" applyProtection="1">
      <alignment shrinkToFit="1"/>
    </xf>
    <xf numFmtId="38" fontId="6" fillId="0" borderId="81" xfId="1" applyFont="1" applyFill="1" applyBorder="1" applyAlignment="1" applyProtection="1">
      <alignment horizontal="right" vertical="top" shrinkToFit="1"/>
    </xf>
    <xf numFmtId="38" fontId="13" fillId="0" borderId="81" xfId="1" applyFont="1" applyFill="1" applyBorder="1" applyAlignment="1" applyProtection="1">
      <alignment shrinkToFit="1"/>
    </xf>
    <xf numFmtId="179" fontId="4" fillId="0" borderId="78" xfId="1" applyNumberFormat="1" applyFont="1" applyFill="1" applyBorder="1" applyAlignment="1" applyProtection="1">
      <alignment vertical="center" shrinkToFit="1"/>
    </xf>
    <xf numFmtId="179" fontId="12" fillId="0" borderId="77" xfId="1" applyNumberFormat="1" applyFont="1" applyFill="1" applyBorder="1" applyAlignment="1" applyProtection="1">
      <alignment vertical="center" shrinkToFit="1"/>
    </xf>
    <xf numFmtId="179" fontId="12" fillId="0" borderId="78" xfId="1" applyNumberFormat="1" applyFont="1" applyFill="1" applyBorder="1" applyAlignment="1" applyProtection="1">
      <alignment vertical="center" shrinkToFit="1"/>
    </xf>
    <xf numFmtId="179" fontId="12" fillId="0" borderId="81" xfId="1" applyNumberFormat="1" applyFont="1" applyFill="1" applyBorder="1" applyAlignment="1" applyProtection="1">
      <alignment vertical="center" shrinkToFit="1"/>
    </xf>
    <xf numFmtId="180" fontId="12" fillId="0" borderId="81" xfId="1" applyNumberFormat="1" applyFont="1" applyFill="1" applyBorder="1" applyAlignment="1" applyProtection="1">
      <alignment vertical="center" shrinkToFit="1"/>
    </xf>
    <xf numFmtId="179" fontId="12" fillId="0" borderId="82" xfId="1" applyNumberFormat="1" applyFont="1" applyFill="1" applyBorder="1" applyAlignment="1" applyProtection="1">
      <alignment vertical="center" shrinkToFit="1"/>
    </xf>
    <xf numFmtId="179" fontId="12" fillId="0" borderId="87" xfId="1" applyNumberFormat="1" applyFont="1" applyFill="1" applyBorder="1" applyAlignment="1" applyProtection="1">
      <alignment vertical="center" shrinkToFit="1"/>
    </xf>
    <xf numFmtId="180" fontId="12" fillId="0" borderId="87" xfId="1" applyNumberFormat="1" applyFont="1" applyBorder="1" applyAlignment="1">
      <alignment vertical="center" shrinkToFit="1"/>
    </xf>
    <xf numFmtId="0" fontId="14" fillId="0" borderId="0" xfId="0" applyFont="1" applyAlignment="1">
      <alignment horizontal="left" vertical="center"/>
    </xf>
    <xf numFmtId="38" fontId="6" fillId="0" borderId="78" xfId="1" applyFont="1" applyBorder="1" applyAlignment="1" applyProtection="1">
      <alignment horizontal="right" vertical="top" shrinkToFit="1"/>
    </xf>
    <xf numFmtId="179" fontId="4" fillId="0" borderId="78" xfId="1" applyNumberFormat="1" applyFont="1" applyBorder="1" applyAlignment="1" applyProtection="1">
      <alignment vertical="center" shrinkToFit="1"/>
    </xf>
    <xf numFmtId="0" fontId="12" fillId="2" borderId="77"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1" fontId="12" fillId="2" borderId="78"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78"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0" fontId="0" fillId="0" borderId="0" xfId="0" applyAlignment="1">
      <alignment vertical="center"/>
    </xf>
    <xf numFmtId="0" fontId="0" fillId="0" borderId="0" xfId="0" applyAlignment="1">
      <alignment horizontal="center"/>
    </xf>
    <xf numFmtId="0" fontId="0" fillId="0" borderId="0" xfId="0" applyAlignment="1">
      <alignment horizontal="left"/>
    </xf>
    <xf numFmtId="0" fontId="0" fillId="0" borderId="119" xfId="0" applyBorder="1" applyAlignment="1">
      <alignment horizontal="left"/>
    </xf>
    <xf numFmtId="0" fontId="23" fillId="0" borderId="0" xfId="0" applyFont="1" applyAlignment="1">
      <alignment vertical="center"/>
    </xf>
    <xf numFmtId="0" fontId="24" fillId="0" borderId="0" xfId="0" applyFont="1" applyAlignment="1">
      <alignment vertical="center" wrapText="1"/>
    </xf>
    <xf numFmtId="0" fontId="11" fillId="0" borderId="0" xfId="0" applyFont="1" applyAlignment="1">
      <alignment vertical="center"/>
    </xf>
    <xf numFmtId="0" fontId="11" fillId="0" borderId="64" xfId="0" applyFont="1" applyBorder="1" applyAlignment="1">
      <alignment vertical="center"/>
    </xf>
    <xf numFmtId="0" fontId="11" fillId="0" borderId="10" xfId="0" applyFont="1" applyBorder="1" applyAlignment="1">
      <alignment vertical="center"/>
    </xf>
    <xf numFmtId="0" fontId="8" fillId="0" borderId="0" xfId="0" applyFont="1" applyAlignment="1">
      <alignment vertical="center" wrapText="1"/>
    </xf>
    <xf numFmtId="0" fontId="4" fillId="0" borderId="0" xfId="0" applyFont="1" applyAlignment="1">
      <alignment vertical="center" wrapText="1"/>
    </xf>
    <xf numFmtId="0" fontId="0" fillId="0" borderId="64" xfId="0" applyBorder="1" applyAlignment="1">
      <alignment horizontal="center" vertical="center"/>
    </xf>
    <xf numFmtId="0" fontId="0" fillId="0" borderId="10" xfId="0" applyBorder="1" applyAlignment="1">
      <alignment horizontal="center" vertical="center"/>
    </xf>
    <xf numFmtId="0" fontId="12" fillId="0" borderId="94" xfId="0" applyFont="1" applyBorder="1" applyAlignment="1">
      <alignment horizontal="center" vertical="center"/>
    </xf>
    <xf numFmtId="0" fontId="0" fillId="0" borderId="60" xfId="0" applyBorder="1" applyAlignment="1">
      <alignment horizontal="center" vertical="center"/>
    </xf>
    <xf numFmtId="0" fontId="0" fillId="0" borderId="9"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vertical="center"/>
    </xf>
    <xf numFmtId="0" fontId="12" fillId="0" borderId="11" xfId="0" applyFont="1" applyBorder="1" applyAlignment="1">
      <alignment vertical="center"/>
    </xf>
    <xf numFmtId="0" fontId="12" fillId="0" borderId="11" xfId="0" applyFont="1" applyBorder="1" applyAlignment="1">
      <alignment horizontal="center" vertical="center"/>
    </xf>
    <xf numFmtId="0" fontId="12" fillId="0" borderId="89" xfId="0" applyFont="1" applyBorder="1" applyAlignment="1">
      <alignment horizontal="center" vertical="center"/>
    </xf>
    <xf numFmtId="0" fontId="11" fillId="0" borderId="112" xfId="0" applyFont="1" applyBorder="1" applyAlignment="1">
      <alignment horizontal="center" vertical="center"/>
    </xf>
    <xf numFmtId="0" fontId="11" fillId="0" borderId="90" xfId="0" applyFont="1" applyBorder="1" applyAlignment="1">
      <alignment horizontal="center" vertical="center"/>
    </xf>
    <xf numFmtId="0" fontId="11" fillId="0" borderId="59"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38" fontId="13" fillId="0" borderId="77" xfId="1" applyFont="1" applyBorder="1" applyAlignment="1" applyProtection="1">
      <alignment shrinkToFit="1"/>
    </xf>
    <xf numFmtId="38" fontId="13" fillId="0" borderId="78" xfId="1" applyFont="1" applyBorder="1" applyAlignment="1" applyProtection="1">
      <alignment shrinkToFit="1"/>
    </xf>
    <xf numFmtId="38" fontId="6" fillId="0" borderId="81" xfId="1" applyFont="1" applyBorder="1" applyAlignment="1" applyProtection="1">
      <alignment horizontal="right" vertical="top" shrinkToFit="1"/>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11" fillId="0" borderId="84" xfId="0" applyFont="1" applyBorder="1" applyAlignment="1">
      <alignment horizontal="center" vertical="center"/>
    </xf>
    <xf numFmtId="0" fontId="11" fillId="0" borderId="94" xfId="0" applyFont="1" applyBorder="1" applyAlignment="1">
      <alignment horizontal="center" vertical="center"/>
    </xf>
    <xf numFmtId="179" fontId="12" fillId="0" borderId="94" xfId="0" applyNumberFormat="1" applyFont="1" applyBorder="1" applyAlignment="1">
      <alignment horizontal="right" vertical="center"/>
    </xf>
    <xf numFmtId="0" fontId="11" fillId="0" borderId="112" xfId="0" applyFont="1" applyBorder="1" applyAlignment="1">
      <alignment vertical="center"/>
    </xf>
    <xf numFmtId="0" fontId="11" fillId="0" borderId="90" xfId="0" applyFont="1" applyBorder="1" applyAlignment="1">
      <alignment vertical="center"/>
    </xf>
    <xf numFmtId="0" fontId="11" fillId="0" borderId="89" xfId="0" applyFont="1" applyBorder="1" applyAlignment="1">
      <alignment vertical="center"/>
    </xf>
    <xf numFmtId="0" fontId="11" fillId="0" borderId="83" xfId="0" applyFont="1" applyBorder="1" applyAlignment="1">
      <alignment horizontal="center" vertical="center"/>
    </xf>
    <xf numFmtId="0" fontId="11" fillId="0" borderId="92" xfId="0" applyFont="1" applyBorder="1" applyAlignment="1">
      <alignment vertical="center"/>
    </xf>
    <xf numFmtId="179" fontId="12" fillId="0" borderId="8" xfId="0" applyNumberFormat="1" applyFont="1" applyBorder="1" applyAlignment="1">
      <alignment horizontal="right" vertical="center"/>
    </xf>
    <xf numFmtId="179" fontId="12" fillId="0" borderId="11" xfId="0" applyNumberFormat="1" applyFont="1" applyBorder="1" applyAlignment="1">
      <alignment horizontal="right" vertical="center"/>
    </xf>
    <xf numFmtId="179" fontId="12" fillId="0" borderId="77" xfId="1" applyNumberFormat="1" applyFont="1" applyBorder="1" applyAlignment="1" applyProtection="1">
      <alignment vertical="center" shrinkToFit="1"/>
    </xf>
    <xf numFmtId="179" fontId="12" fillId="0" borderId="78" xfId="1" applyNumberFormat="1" applyFont="1" applyBorder="1" applyAlignment="1" applyProtection="1">
      <alignment vertical="center" shrinkToFit="1"/>
    </xf>
    <xf numFmtId="179" fontId="4" fillId="0" borderId="81" xfId="1" applyNumberFormat="1" applyFont="1" applyBorder="1" applyAlignment="1" applyProtection="1">
      <alignment vertical="center" shrinkToFit="1"/>
    </xf>
    <xf numFmtId="0" fontId="11" fillId="0" borderId="93" xfId="0" applyFont="1" applyBorder="1" applyAlignment="1">
      <alignment vertical="center"/>
    </xf>
    <xf numFmtId="179" fontId="12" fillId="0" borderId="68" xfId="0" applyNumberFormat="1" applyFont="1" applyBorder="1" applyAlignment="1">
      <alignment horizontal="right" vertical="center"/>
    </xf>
    <xf numFmtId="0" fontId="11" fillId="0" borderId="113" xfId="0" applyFont="1" applyBorder="1" applyAlignment="1">
      <alignment vertical="center"/>
    </xf>
    <xf numFmtId="0" fontId="11" fillId="0" borderId="116" xfId="0" applyFont="1" applyBorder="1" applyAlignment="1">
      <alignment vertical="center"/>
    </xf>
    <xf numFmtId="0" fontId="11" fillId="0" borderId="114" xfId="0" applyFont="1" applyBorder="1" applyAlignment="1">
      <alignment vertical="center"/>
    </xf>
    <xf numFmtId="179" fontId="12" fillId="0" borderId="82" xfId="1" applyNumberFormat="1" applyFont="1" applyBorder="1" applyAlignment="1" applyProtection="1">
      <alignment vertical="center" shrinkToFit="1"/>
    </xf>
    <xf numFmtId="179" fontId="12" fillId="0" borderId="0" xfId="1" applyNumberFormat="1" applyFont="1" applyBorder="1" applyAlignment="1" applyProtection="1">
      <alignment vertical="center" shrinkToFit="1"/>
    </xf>
    <xf numFmtId="179" fontId="4" fillId="0" borderId="87" xfId="1" applyNumberFormat="1" applyFont="1" applyBorder="1" applyAlignment="1" applyProtection="1">
      <alignment vertical="center" shrinkToFit="1"/>
    </xf>
    <xf numFmtId="0" fontId="3" fillId="0" borderId="94" xfId="0" applyFont="1" applyBorder="1" applyAlignment="1">
      <alignment horizontal="center" vertical="center"/>
    </xf>
    <xf numFmtId="179" fontId="18" fillId="0" borderId="94" xfId="0" applyNumberFormat="1" applyFont="1" applyBorder="1" applyAlignment="1">
      <alignment horizontal="right" vertical="center"/>
    </xf>
    <xf numFmtId="180" fontId="12" fillId="0" borderId="87" xfId="1" applyNumberFormat="1" applyFont="1" applyFill="1" applyBorder="1" applyAlignment="1" applyProtection="1">
      <alignment vertical="center" shrinkToFit="1"/>
    </xf>
    <xf numFmtId="179" fontId="18" fillId="0" borderId="86" xfId="0" applyNumberFormat="1" applyFont="1" applyBorder="1" applyAlignment="1">
      <alignment horizontal="right" vertical="center"/>
    </xf>
    <xf numFmtId="0" fontId="18" fillId="0" borderId="85" xfId="0" applyFont="1" applyBorder="1" applyAlignment="1">
      <alignment horizontal="center" vertical="center"/>
    </xf>
    <xf numFmtId="179" fontId="18" fillId="0" borderId="85" xfId="0" applyNumberFormat="1" applyFont="1" applyBorder="1" applyAlignment="1">
      <alignment horizontal="right" vertical="center"/>
    </xf>
    <xf numFmtId="0" fontId="3" fillId="0" borderId="85" xfId="0" applyFont="1" applyBorder="1" applyAlignment="1">
      <alignment horizontal="center" vertical="center"/>
    </xf>
    <xf numFmtId="0" fontId="11" fillId="0" borderId="115" xfId="0" applyFont="1" applyBorder="1" applyAlignment="1">
      <alignment vertical="center"/>
    </xf>
    <xf numFmtId="179" fontId="11" fillId="0" borderId="0" xfId="0" applyNumberFormat="1" applyFont="1" applyAlignment="1">
      <alignment vertical="center"/>
    </xf>
    <xf numFmtId="0" fontId="18" fillId="0" borderId="8" xfId="0" applyFont="1" applyBorder="1" applyAlignment="1">
      <alignment horizontal="center" vertical="center"/>
    </xf>
    <xf numFmtId="179" fontId="18" fillId="0" borderId="11" xfId="0" applyNumberFormat="1" applyFont="1" applyBorder="1" applyAlignment="1">
      <alignment horizontal="right" vertical="center"/>
    </xf>
    <xf numFmtId="0" fontId="18" fillId="0" borderId="11" xfId="0" applyFont="1" applyBorder="1" applyAlignment="1">
      <alignment horizontal="center" vertical="center"/>
    </xf>
    <xf numFmtId="0" fontId="11" fillId="0" borderId="113" xfId="0" applyFont="1" applyBorder="1" applyAlignment="1">
      <alignment horizontal="center" vertical="center"/>
    </xf>
    <xf numFmtId="0" fontId="11" fillId="0" borderId="91" xfId="0" applyFont="1" applyBorder="1" applyAlignment="1">
      <alignment vertical="center"/>
    </xf>
    <xf numFmtId="0" fontId="11" fillId="0" borderId="92" xfId="0" applyFont="1" applyBorder="1" applyAlignment="1">
      <alignment horizontal="center" vertical="center"/>
    </xf>
    <xf numFmtId="38" fontId="12" fillId="0" borderId="77" xfId="1" applyFont="1" applyFill="1" applyBorder="1" applyAlignment="1" applyProtection="1">
      <alignment shrinkToFit="1"/>
    </xf>
    <xf numFmtId="38" fontId="12" fillId="0" borderId="78" xfId="1" applyFont="1" applyFill="1" applyBorder="1" applyAlignment="1" applyProtection="1">
      <alignment shrinkToFit="1"/>
    </xf>
    <xf numFmtId="38" fontId="4" fillId="0" borderId="78" xfId="1" applyFont="1" applyFill="1" applyBorder="1" applyAlignment="1" applyProtection="1">
      <alignment horizontal="right" vertical="top" shrinkToFit="1"/>
    </xf>
    <xf numFmtId="38" fontId="4" fillId="0" borderId="81" xfId="1" applyFont="1" applyFill="1" applyBorder="1" applyAlignment="1" applyProtection="1">
      <alignment horizontal="right" vertical="top" shrinkToFit="1"/>
    </xf>
    <xf numFmtId="38" fontId="4" fillId="0" borderId="81" xfId="1" applyFont="1" applyBorder="1" applyAlignment="1" applyProtection="1">
      <alignment horizontal="right" vertical="top" shrinkToFit="1"/>
    </xf>
    <xf numFmtId="179" fontId="12" fillId="0" borderId="4" xfId="1" applyNumberFormat="1" applyFont="1" applyBorder="1" applyAlignment="1" applyProtection="1">
      <alignment vertical="center" shrinkToFit="1"/>
    </xf>
    <xf numFmtId="179" fontId="4" fillId="0" borderId="81" xfId="1" applyNumberFormat="1" applyFont="1" applyFill="1" applyBorder="1" applyAlignment="1" applyProtection="1">
      <alignment vertical="center" shrinkToFit="1"/>
    </xf>
    <xf numFmtId="180" fontId="12" fillId="0" borderId="81" xfId="1" applyNumberFormat="1" applyFont="1" applyBorder="1" applyAlignment="1" applyProtection="1">
      <alignment vertical="center" shrinkToFit="1"/>
    </xf>
    <xf numFmtId="179" fontId="4" fillId="0" borderId="87" xfId="1" applyNumberFormat="1" applyFont="1" applyFill="1" applyBorder="1" applyAlignment="1" applyProtection="1">
      <alignment vertical="center" shrinkToFit="1"/>
    </xf>
    <xf numFmtId="9" fontId="12" fillId="0" borderId="77" xfId="5" applyFont="1" applyFill="1" applyBorder="1" applyAlignment="1" applyProtection="1">
      <alignment vertical="center" shrinkToFit="1"/>
    </xf>
    <xf numFmtId="9" fontId="12" fillId="0" borderId="81" xfId="5" applyFont="1" applyFill="1" applyBorder="1" applyAlignment="1" applyProtection="1">
      <alignment vertical="center" shrinkToFit="1"/>
    </xf>
    <xf numFmtId="9" fontId="12" fillId="0" borderId="82" xfId="5" applyFont="1" applyFill="1" applyBorder="1" applyAlignment="1" applyProtection="1">
      <alignment vertical="center" shrinkToFit="1"/>
    </xf>
    <xf numFmtId="9" fontId="12" fillId="0" borderId="87" xfId="5" applyFont="1" applyFill="1" applyBorder="1" applyAlignment="1" applyProtection="1">
      <alignment vertical="center" shrinkToFit="1"/>
    </xf>
    <xf numFmtId="9" fontId="13" fillId="0" borderId="77" xfId="5" applyFont="1" applyFill="1" applyBorder="1" applyAlignment="1" applyProtection="1">
      <alignment shrinkToFit="1"/>
    </xf>
    <xf numFmtId="9" fontId="13" fillId="0" borderId="81" xfId="5" applyFont="1" applyFill="1" applyBorder="1" applyAlignment="1" applyProtection="1">
      <alignment shrinkToFit="1"/>
    </xf>
    <xf numFmtId="0" fontId="30" fillId="0" borderId="0" xfId="0" applyFont="1"/>
    <xf numFmtId="0" fontId="29" fillId="0" borderId="0" xfId="0" applyFont="1"/>
    <xf numFmtId="0" fontId="31" fillId="0" borderId="0" xfId="0" applyFont="1" applyAlignment="1">
      <alignment horizontal="right" vertical="center"/>
    </xf>
    <xf numFmtId="0" fontId="30" fillId="0" borderId="0" xfId="0" applyFont="1" applyAlignment="1">
      <alignment vertical="center"/>
    </xf>
    <xf numFmtId="0" fontId="32" fillId="0" borderId="0" xfId="0" applyFont="1" applyAlignment="1">
      <alignment vertical="center"/>
    </xf>
    <xf numFmtId="0" fontId="31" fillId="0" borderId="0" xfId="0" applyFont="1" applyAlignment="1">
      <alignment horizontal="right"/>
    </xf>
    <xf numFmtId="0" fontId="32" fillId="0" borderId="0" xfId="0" applyFont="1" applyAlignment="1">
      <alignment horizontal="left" vertical="center"/>
    </xf>
    <xf numFmtId="0" fontId="33" fillId="0" borderId="0" xfId="6" applyProtection="1"/>
    <xf numFmtId="58" fontId="30" fillId="0" borderId="0" xfId="0" applyNumberFormat="1" applyFont="1"/>
    <xf numFmtId="0" fontId="32" fillId="0" borderId="0" xfId="0" applyFont="1"/>
    <xf numFmtId="0" fontId="32" fillId="0" borderId="0" xfId="0" applyFont="1" applyAlignment="1">
      <alignment horizontal="left" vertical="center" wrapText="1"/>
    </xf>
    <xf numFmtId="49" fontId="0" fillId="0" borderId="0" xfId="0" applyNumberFormat="1"/>
    <xf numFmtId="0" fontId="34" fillId="0" borderId="0" xfId="0" applyFont="1"/>
    <xf numFmtId="0" fontId="34" fillId="0" borderId="0" xfId="0" applyFont="1" applyAlignment="1">
      <alignment horizontal="center"/>
    </xf>
    <xf numFmtId="0" fontId="37" fillId="0" borderId="0" xfId="0" applyFont="1" applyAlignment="1">
      <alignment vertical="center" wrapText="1"/>
    </xf>
    <xf numFmtId="0" fontId="34" fillId="0" borderId="0" xfId="0" applyFont="1" applyAlignment="1">
      <alignment horizontal="left" vertical="center"/>
    </xf>
    <xf numFmtId="0" fontId="37" fillId="0" borderId="125" xfId="0" applyFont="1" applyBorder="1" applyAlignment="1">
      <alignment horizontal="center" vertical="center" wrapText="1"/>
    </xf>
    <xf numFmtId="0" fontId="34" fillId="0" borderId="0" xfId="0" applyFont="1" applyAlignment="1">
      <alignment horizontal="center" vertical="center"/>
    </xf>
    <xf numFmtId="0" fontId="34" fillId="0" borderId="125" xfId="0" applyFont="1" applyBorder="1" applyAlignment="1">
      <alignment horizontal="center" vertical="center"/>
    </xf>
    <xf numFmtId="0" fontId="34" fillId="0" borderId="125" xfId="0" applyFont="1" applyBorder="1" applyAlignment="1">
      <alignment horizontal="center" vertical="center" wrapText="1"/>
    </xf>
    <xf numFmtId="0" fontId="34" fillId="0" borderId="125" xfId="0" applyFont="1" applyBorder="1" applyAlignment="1">
      <alignment horizontal="center"/>
    </xf>
    <xf numFmtId="0" fontId="34" fillId="0" borderId="124" xfId="0" applyFont="1" applyBorder="1" applyAlignment="1">
      <alignment vertical="center" wrapText="1"/>
    </xf>
    <xf numFmtId="0" fontId="34" fillId="0" borderId="125" xfId="0" applyFont="1" applyBorder="1"/>
    <xf numFmtId="0" fontId="37" fillId="0" borderId="0" xfId="0" applyFont="1"/>
    <xf numFmtId="0" fontId="37" fillId="0" borderId="0" xfId="0" applyFont="1" applyAlignment="1">
      <alignment vertical="top"/>
    </xf>
    <xf numFmtId="0" fontId="34" fillId="0" borderId="124" xfId="0" applyFont="1" applyBorder="1" applyAlignment="1">
      <alignment horizontal="center" vertical="center"/>
    </xf>
    <xf numFmtId="0" fontId="34" fillId="0" borderId="124" xfId="0" applyFont="1" applyBorder="1" applyAlignment="1">
      <alignment horizontal="center" vertical="center" wrapText="1"/>
    </xf>
    <xf numFmtId="0" fontId="34" fillId="0" borderId="0" xfId="0" applyFont="1" applyAlignment="1">
      <alignment horizontal="left" shrinkToFit="1"/>
    </xf>
    <xf numFmtId="0" fontId="34" fillId="0" borderId="137" xfId="0" applyFont="1" applyBorder="1" applyAlignment="1">
      <alignment horizontal="center" vertical="center" wrapText="1"/>
    </xf>
    <xf numFmtId="0" fontId="34" fillId="0" borderId="137" xfId="0" applyFont="1" applyBorder="1" applyAlignment="1">
      <alignment horizontal="center" vertical="center"/>
    </xf>
    <xf numFmtId="0" fontId="34" fillId="0" borderId="137" xfId="0" applyFont="1" applyBorder="1"/>
    <xf numFmtId="0" fontId="34" fillId="0" borderId="141" xfId="0" applyFont="1" applyBorder="1" applyAlignment="1">
      <alignment horizontal="center" vertical="center"/>
    </xf>
    <xf numFmtId="0" fontId="34" fillId="0" borderId="141" xfId="0" applyFont="1" applyBorder="1" applyAlignment="1">
      <alignment horizontal="center"/>
    </xf>
    <xf numFmtId="49" fontId="34" fillId="0" borderId="125" xfId="0" applyNumberFormat="1" applyFont="1" applyBorder="1" applyAlignment="1">
      <alignment horizontal="center" vertical="center"/>
    </xf>
    <xf numFmtId="0" fontId="34" fillId="0" borderId="125" xfId="0" applyFont="1" applyBorder="1" applyAlignment="1">
      <alignment vertical="center"/>
    </xf>
    <xf numFmtId="0" fontId="34" fillId="0" borderId="137" xfId="0" applyFont="1" applyBorder="1" applyAlignment="1">
      <alignment vertical="center"/>
    </xf>
    <xf numFmtId="0" fontId="2" fillId="0" borderId="125" xfId="0" applyFont="1" applyBorder="1" applyAlignment="1">
      <alignment vertical="center" wrapText="1"/>
    </xf>
    <xf numFmtId="49" fontId="0" fillId="0" borderId="125" xfId="0" applyNumberFormat="1" applyBorder="1" applyAlignment="1">
      <alignment horizontal="right"/>
    </xf>
    <xf numFmtId="0" fontId="36" fillId="0" borderId="125" xfId="0" applyFont="1" applyBorder="1" applyAlignment="1">
      <alignment horizontal="center" vertical="center"/>
    </xf>
    <xf numFmtId="0" fontId="37" fillId="0" borderId="0" xfId="0" applyFont="1" applyAlignment="1">
      <alignment horizontal="left"/>
    </xf>
    <xf numFmtId="0" fontId="37" fillId="0" borderId="0" xfId="0" applyFont="1" applyAlignment="1">
      <alignment horizontal="right"/>
    </xf>
    <xf numFmtId="0" fontId="37" fillId="0" borderId="135" xfId="0" applyFont="1" applyBorder="1"/>
    <xf numFmtId="0" fontId="37" fillId="0" borderId="136" xfId="0" applyFont="1" applyBorder="1"/>
    <xf numFmtId="0" fontId="37" fillId="0" borderId="130" xfId="0" applyFont="1" applyBorder="1"/>
    <xf numFmtId="0" fontId="0" fillId="0" borderId="57" xfId="0" applyBorder="1"/>
    <xf numFmtId="0" fontId="37" fillId="0" borderId="57" xfId="0" applyFont="1" applyBorder="1"/>
    <xf numFmtId="0" fontId="37" fillId="0" borderId="131" xfId="0" applyFont="1" applyBorder="1"/>
    <xf numFmtId="0" fontId="37" fillId="0" borderId="133" xfId="0" applyFont="1" applyBorder="1" applyAlignment="1">
      <alignment vertical="center"/>
    </xf>
    <xf numFmtId="0" fontId="37" fillId="0" borderId="132" xfId="0" applyFont="1" applyBorder="1"/>
    <xf numFmtId="0" fontId="37" fillId="0" borderId="136" xfId="0" applyFont="1" applyBorder="1" applyAlignment="1">
      <alignment horizontal="center"/>
    </xf>
    <xf numFmtId="0" fontId="37" fillId="0" borderId="133" xfId="0" applyFont="1" applyBorder="1"/>
    <xf numFmtId="0" fontId="37" fillId="0" borderId="144" xfId="0" applyFont="1" applyBorder="1"/>
    <xf numFmtId="0" fontId="0" fillId="0" borderId="132" xfId="0" applyBorder="1"/>
    <xf numFmtId="0" fontId="37" fillId="0" borderId="57" xfId="0" applyFont="1" applyBorder="1" applyAlignment="1">
      <alignment vertical="center"/>
    </xf>
    <xf numFmtId="0" fontId="37" fillId="0" borderId="0" xfId="0" applyFont="1" applyAlignment="1">
      <alignment vertical="center"/>
    </xf>
    <xf numFmtId="0" fontId="39" fillId="0" borderId="0" xfId="0" applyFont="1"/>
    <xf numFmtId="0" fontId="32" fillId="0" borderId="0" xfId="0" applyFont="1" applyAlignment="1">
      <alignment horizontal="center" vertical="center"/>
    </xf>
    <xf numFmtId="0" fontId="34" fillId="2" borderId="125" xfId="0" applyFont="1" applyFill="1" applyBorder="1" applyAlignment="1" applyProtection="1">
      <alignment horizontal="center"/>
      <protection locked="0"/>
    </xf>
    <xf numFmtId="0" fontId="34" fillId="2" borderId="141" xfId="0" applyFont="1" applyFill="1" applyBorder="1" applyAlignment="1" applyProtection="1">
      <alignment horizontal="center"/>
      <protection locked="0"/>
    </xf>
    <xf numFmtId="49" fontId="0" fillId="2" borderId="121" xfId="0" applyNumberFormat="1" applyFill="1" applyBorder="1" applyAlignment="1" applyProtection="1">
      <alignment horizontal="center" vertical="center"/>
      <protection locked="0"/>
    </xf>
    <xf numFmtId="49" fontId="0" fillId="2" borderId="122" xfId="0" applyNumberFormat="1" applyFill="1" applyBorder="1" applyAlignment="1" applyProtection="1">
      <alignment horizontal="center" vertical="center"/>
      <protection locked="0"/>
    </xf>
    <xf numFmtId="49" fontId="0" fillId="2" borderId="123" xfId="0" applyNumberFormat="1" applyFill="1" applyBorder="1" applyAlignment="1" applyProtection="1">
      <alignment horizontal="center" vertical="center"/>
      <protection locked="0"/>
    </xf>
    <xf numFmtId="0" fontId="40" fillId="0" borderId="0" xfId="0" applyFont="1"/>
    <xf numFmtId="0" fontId="31" fillId="0" borderId="0" xfId="0" applyFont="1"/>
    <xf numFmtId="0" fontId="38" fillId="0" borderId="0" xfId="0" applyFont="1"/>
    <xf numFmtId="0" fontId="0" fillId="2" borderId="125" xfId="0" applyFill="1" applyBorder="1" applyAlignment="1" applyProtection="1">
      <alignment horizontal="center" vertical="center"/>
      <protection locked="0"/>
    </xf>
    <xf numFmtId="0" fontId="34" fillId="0" borderId="0" xfId="0" applyFont="1" applyAlignment="1">
      <alignment vertical="center"/>
    </xf>
    <xf numFmtId="0" fontId="32" fillId="4" borderId="84" xfId="0" applyFont="1" applyFill="1" applyBorder="1" applyAlignment="1">
      <alignment horizontal="left" vertical="center" wrapText="1"/>
    </xf>
    <xf numFmtId="0" fontId="32" fillId="4" borderId="119" xfId="0" applyFont="1" applyFill="1" applyBorder="1" applyAlignment="1">
      <alignment horizontal="left" vertical="center" wrapText="1"/>
    </xf>
    <xf numFmtId="0" fontId="32" fillId="4" borderId="145" xfId="0" applyFont="1" applyFill="1" applyBorder="1" applyAlignment="1">
      <alignment horizontal="left" vertical="center" wrapText="1"/>
    </xf>
    <xf numFmtId="0" fontId="32" fillId="4" borderId="146" xfId="0" applyFont="1" applyFill="1" applyBorder="1" applyAlignment="1">
      <alignment horizontal="left" vertical="center" wrapText="1"/>
    </xf>
    <xf numFmtId="0" fontId="32" fillId="4" borderId="147" xfId="0" applyFont="1" applyFill="1" applyBorder="1" applyAlignment="1">
      <alignment horizontal="left" vertical="center" wrapText="1"/>
    </xf>
    <xf numFmtId="0" fontId="32" fillId="4" borderId="148" xfId="0" applyFont="1" applyFill="1" applyBorder="1" applyAlignment="1">
      <alignment horizontal="left" vertical="center" wrapText="1"/>
    </xf>
    <xf numFmtId="49" fontId="0" fillId="2" borderId="83" xfId="0" applyNumberFormat="1" applyFill="1" applyBorder="1" applyAlignment="1" applyProtection="1">
      <alignment horizontal="center" vertical="center"/>
      <protection locked="0"/>
    </xf>
    <xf numFmtId="49" fontId="0" fillId="2" borderId="88" xfId="0" applyNumberFormat="1" applyFill="1" applyBorder="1" applyAlignment="1" applyProtection="1">
      <alignment horizontal="center" vertical="center"/>
      <protection locked="0"/>
    </xf>
    <xf numFmtId="0" fontId="0" fillId="2" borderId="83" xfId="0" applyFill="1" applyBorder="1" applyAlignment="1" applyProtection="1">
      <alignment horizontal="left" vertical="center"/>
      <protection locked="0"/>
    </xf>
    <xf numFmtId="0" fontId="0" fillId="2" borderId="118" xfId="0" applyFill="1" applyBorder="1" applyAlignment="1" applyProtection="1">
      <alignment horizontal="left" vertical="center"/>
      <protection locked="0"/>
    </xf>
    <xf numFmtId="0" fontId="0" fillId="2" borderId="88" xfId="0" applyFill="1" applyBorder="1" applyAlignment="1" applyProtection="1">
      <alignment horizontal="left" vertical="center"/>
      <protection locked="0"/>
    </xf>
    <xf numFmtId="0" fontId="0" fillId="0" borderId="0" xfId="0" applyAlignment="1">
      <alignment horizontal="right" vertical="center"/>
    </xf>
    <xf numFmtId="0" fontId="0" fillId="2" borderId="83" xfId="0" applyFill="1" applyBorder="1" applyAlignment="1" applyProtection="1">
      <alignment horizontal="right" vertical="center"/>
      <protection locked="0"/>
    </xf>
    <xf numFmtId="0" fontId="0" fillId="2" borderId="88" xfId="0" applyFill="1" applyBorder="1" applyAlignment="1" applyProtection="1">
      <alignment horizontal="right" vertical="center"/>
      <protection locked="0"/>
    </xf>
    <xf numFmtId="0" fontId="0" fillId="0" borderId="0" xfId="0" applyAlignment="1">
      <alignment horizontal="left" vertical="center" shrinkToFit="1"/>
    </xf>
    <xf numFmtId="0" fontId="0" fillId="0" borderId="0" xfId="0" applyAlignment="1">
      <alignment horizontal="left" shrinkToFit="1"/>
    </xf>
    <xf numFmtId="49" fontId="36" fillId="0" borderId="0" xfId="0" applyNumberFormat="1" applyFont="1" applyAlignment="1">
      <alignment horizontal="left" vertical="center" wrapText="1"/>
    </xf>
    <xf numFmtId="0" fontId="38" fillId="0" borderId="0" xfId="0" applyFont="1" applyAlignment="1">
      <alignment horizontal="center"/>
    </xf>
    <xf numFmtId="0" fontId="38" fillId="0" borderId="131" xfId="0" applyFont="1" applyBorder="1" applyAlignment="1">
      <alignment horizontal="center"/>
    </xf>
    <xf numFmtId="0" fontId="37" fillId="0" borderId="135" xfId="0" applyFont="1" applyBorder="1" applyAlignment="1">
      <alignment horizontal="left" vertical="center"/>
    </xf>
    <xf numFmtId="0" fontId="37" fillId="0" borderId="136" xfId="0" applyFont="1" applyBorder="1" applyAlignment="1">
      <alignment horizontal="left" vertical="center"/>
    </xf>
    <xf numFmtId="0" fontId="37" fillId="0" borderId="130" xfId="0" applyFont="1" applyBorder="1" applyAlignment="1">
      <alignment horizontal="left" vertical="center"/>
    </xf>
    <xf numFmtId="0" fontId="34" fillId="2" borderId="0" xfId="0" applyFont="1" applyFill="1" applyAlignment="1" applyProtection="1">
      <alignment horizontal="left" vertical="center"/>
      <protection locked="0"/>
    </xf>
    <xf numFmtId="0" fontId="36" fillId="2" borderId="0" xfId="0" applyFont="1" applyFill="1" applyAlignment="1" applyProtection="1">
      <alignment horizontal="center"/>
      <protection locked="0"/>
    </xf>
    <xf numFmtId="0" fontId="36" fillId="2" borderId="131" xfId="0" applyFont="1" applyFill="1" applyBorder="1" applyAlignment="1" applyProtection="1">
      <alignment horizontal="center"/>
      <protection locked="0"/>
    </xf>
    <xf numFmtId="58" fontId="37" fillId="0" borderId="0" xfId="0" applyNumberFormat="1" applyFont="1" applyAlignment="1">
      <alignment horizontal="left"/>
    </xf>
    <xf numFmtId="38" fontId="34" fillId="0" borderId="126" xfId="1" applyFont="1" applyBorder="1" applyAlignment="1">
      <alignment horizontal="center" vertical="center"/>
    </xf>
    <xf numFmtId="38" fontId="34" fillId="0" borderId="134" xfId="1" applyFont="1" applyBorder="1" applyAlignment="1">
      <alignment horizontal="center" vertical="center"/>
    </xf>
    <xf numFmtId="49" fontId="34" fillId="0" borderId="138" xfId="0" applyNumberFormat="1" applyFont="1" applyBorder="1" applyAlignment="1">
      <alignment vertical="center"/>
    </xf>
    <xf numFmtId="49" fontId="34" fillId="0" borderId="139" xfId="0" applyNumberFormat="1" applyFont="1" applyBorder="1" applyAlignment="1">
      <alignment vertical="center"/>
    </xf>
    <xf numFmtId="49" fontId="34" fillId="0" borderId="140" xfId="0" applyNumberFormat="1" applyFont="1" applyBorder="1" applyAlignment="1">
      <alignment vertical="center"/>
    </xf>
    <xf numFmtId="38" fontId="34" fillId="0" borderId="125" xfId="1" applyFont="1" applyBorder="1" applyAlignment="1">
      <alignment horizontal="right" vertical="center"/>
    </xf>
    <xf numFmtId="0" fontId="34" fillId="0" borderId="137" xfId="0" applyFont="1" applyBorder="1" applyAlignment="1">
      <alignment vertical="center"/>
    </xf>
    <xf numFmtId="38" fontId="34" fillId="0" borderId="134" xfId="1" applyFont="1" applyBorder="1" applyAlignment="1">
      <alignment horizontal="right"/>
    </xf>
    <xf numFmtId="38" fontId="34" fillId="0" borderId="127" xfId="1" applyFont="1" applyBorder="1" applyAlignment="1">
      <alignment horizontal="right"/>
    </xf>
    <xf numFmtId="38" fontId="34" fillId="0" borderId="134" xfId="1" applyFont="1" applyBorder="1" applyAlignment="1">
      <alignment vertical="center"/>
    </xf>
    <xf numFmtId="38" fontId="34" fillId="0" borderId="127" xfId="1" applyFont="1" applyBorder="1" applyAlignment="1">
      <alignment vertical="center"/>
    </xf>
    <xf numFmtId="0" fontId="37" fillId="0" borderId="125" xfId="0" applyFont="1" applyBorder="1" applyAlignment="1">
      <alignment horizontal="left" vertical="center" wrapText="1"/>
    </xf>
    <xf numFmtId="38" fontId="34" fillId="0" borderId="126" xfId="1" applyFont="1" applyBorder="1" applyAlignment="1">
      <alignment horizontal="right"/>
    </xf>
    <xf numFmtId="0" fontId="34" fillId="0" borderId="0" xfId="0" applyFont="1" applyAlignment="1">
      <alignment horizontal="center"/>
    </xf>
    <xf numFmtId="0" fontId="34" fillId="0" borderId="0" xfId="0" applyFont="1" applyAlignment="1">
      <alignment horizontal="left"/>
    </xf>
    <xf numFmtId="0" fontId="21" fillId="0" borderId="0" xfId="0" applyFont="1" applyAlignment="1">
      <alignment horizontal="center" vertical="center"/>
    </xf>
    <xf numFmtId="0" fontId="34" fillId="0" borderId="0" xfId="0" applyFont="1" applyAlignment="1">
      <alignment horizontal="left" vertical="center"/>
    </xf>
    <xf numFmtId="38" fontId="37" fillId="2" borderId="0" xfId="1" applyFont="1" applyFill="1" applyAlignment="1" applyProtection="1">
      <alignment horizontal="right"/>
      <protection locked="0"/>
    </xf>
    <xf numFmtId="0" fontId="0" fillId="0" borderId="0" xfId="0" applyAlignment="1">
      <alignment horizontal="left"/>
    </xf>
    <xf numFmtId="183" fontId="36" fillId="0" borderId="125" xfId="0" applyNumberFormat="1" applyFont="1" applyBorder="1" applyAlignment="1" applyProtection="1">
      <alignment horizontal="right"/>
      <protection locked="0"/>
    </xf>
    <xf numFmtId="49" fontId="35" fillId="0" borderId="125" xfId="0" applyNumberFormat="1" applyFont="1" applyBorder="1" applyAlignment="1">
      <alignment horizontal="center" vertical="center"/>
    </xf>
    <xf numFmtId="0" fontId="35" fillId="0" borderId="125" xfId="0" applyFont="1" applyBorder="1" applyAlignment="1">
      <alignment horizontal="center" vertical="center"/>
    </xf>
    <xf numFmtId="0" fontId="36" fillId="0" borderId="125" xfId="0" applyFont="1" applyBorder="1" applyAlignment="1">
      <alignment horizontal="center" vertical="center"/>
    </xf>
    <xf numFmtId="0" fontId="37" fillId="0" borderId="0" xfId="0" applyFont="1" applyAlignment="1">
      <alignment horizontal="left"/>
    </xf>
    <xf numFmtId="0" fontId="34" fillId="0" borderId="0" xfId="0" applyFont="1" applyAlignment="1">
      <alignment horizontal="left" shrinkToFit="1"/>
    </xf>
    <xf numFmtId="38" fontId="0" fillId="2" borderId="125" xfId="1" applyFont="1" applyFill="1" applyBorder="1" applyAlignment="1" applyProtection="1">
      <alignment horizontal="center" vertical="center"/>
      <protection locked="0"/>
    </xf>
    <xf numFmtId="0" fontId="36" fillId="0" borderId="135" xfId="0" applyFont="1" applyBorder="1" applyAlignment="1">
      <alignment horizontal="left" vertical="center" wrapText="1"/>
    </xf>
    <xf numFmtId="0" fontId="36" fillId="0" borderId="130" xfId="0" applyFont="1" applyBorder="1" applyAlignment="1">
      <alignment horizontal="left" vertical="center" wrapText="1"/>
    </xf>
    <xf numFmtId="0" fontId="36" fillId="0" borderId="57" xfId="0" applyFont="1" applyBorder="1" applyAlignment="1">
      <alignment horizontal="left" vertical="center" wrapText="1"/>
    </xf>
    <xf numFmtId="0" fontId="36" fillId="0" borderId="131" xfId="0" applyFont="1" applyBorder="1" applyAlignment="1">
      <alignment horizontal="left" vertical="center" wrapText="1"/>
    </xf>
    <xf numFmtId="0" fontId="36" fillId="0" borderId="133" xfId="0" applyFont="1" applyBorder="1" applyAlignment="1">
      <alignment horizontal="left" vertical="center" wrapText="1"/>
    </xf>
    <xf numFmtId="0" fontId="36" fillId="0" borderId="132" xfId="0" applyFont="1" applyBorder="1" applyAlignment="1">
      <alignment horizontal="left" vertical="center" wrapText="1"/>
    </xf>
    <xf numFmtId="0" fontId="34" fillId="0" borderId="135" xfId="0" applyFont="1" applyBorder="1" applyAlignment="1">
      <alignment horizontal="center" vertical="center" shrinkToFit="1"/>
    </xf>
    <xf numFmtId="0" fontId="34" fillId="0" borderId="136" xfId="0" applyFont="1" applyBorder="1" applyAlignment="1">
      <alignment horizontal="center" vertical="center" shrinkToFit="1"/>
    </xf>
    <xf numFmtId="0" fontId="34" fillId="0" borderId="130" xfId="0" applyFont="1" applyBorder="1" applyAlignment="1">
      <alignment horizontal="center" vertical="center" shrinkToFit="1"/>
    </xf>
    <xf numFmtId="0" fontId="34" fillId="0" borderId="57" xfId="0" applyFont="1" applyBorder="1" applyAlignment="1">
      <alignment horizontal="center" vertical="center" shrinkToFit="1"/>
    </xf>
    <xf numFmtId="0" fontId="34" fillId="0" borderId="0" xfId="0" applyFont="1" applyAlignment="1">
      <alignment horizontal="center" vertical="center" shrinkToFit="1"/>
    </xf>
    <xf numFmtId="0" fontId="34" fillId="0" borderId="131" xfId="0" applyFont="1" applyBorder="1" applyAlignment="1">
      <alignment horizontal="center" vertical="center" shrinkToFit="1"/>
    </xf>
    <xf numFmtId="0" fontId="34" fillId="0" borderId="125" xfId="0" applyFont="1" applyBorder="1" applyAlignment="1">
      <alignment horizontal="center" vertical="center"/>
    </xf>
    <xf numFmtId="49" fontId="36" fillId="0" borderId="125" xfId="0" applyNumberFormat="1" applyFont="1" applyBorder="1" applyAlignment="1">
      <alignment horizontal="left" vertical="center"/>
    </xf>
    <xf numFmtId="38" fontId="0" fillId="2" borderId="125" xfId="1" applyFont="1" applyFill="1" applyBorder="1" applyAlignment="1" applyProtection="1">
      <alignment horizontal="right" vertical="center"/>
      <protection locked="0"/>
    </xf>
    <xf numFmtId="38" fontId="34" fillId="0" borderId="135" xfId="1" applyFont="1" applyBorder="1" applyAlignment="1">
      <alignment horizontal="right"/>
    </xf>
    <xf numFmtId="38" fontId="34" fillId="0" borderId="136" xfId="1" applyFont="1" applyBorder="1" applyAlignment="1">
      <alignment horizontal="right"/>
    </xf>
    <xf numFmtId="38" fontId="34" fillId="0" borderId="130" xfId="1" applyFont="1" applyBorder="1" applyAlignment="1">
      <alignment horizontal="right"/>
    </xf>
    <xf numFmtId="0" fontId="37" fillId="0" borderId="125" xfId="0" applyFont="1" applyBorder="1" applyAlignment="1">
      <alignment wrapText="1"/>
    </xf>
    <xf numFmtId="0" fontId="37" fillId="2" borderId="144" xfId="0" applyFont="1" applyFill="1" applyBorder="1" applyAlignment="1" applyProtection="1">
      <alignment horizontal="right" vertical="center"/>
      <protection locked="0"/>
    </xf>
    <xf numFmtId="58" fontId="37" fillId="2" borderId="144" xfId="0" applyNumberFormat="1" applyFont="1" applyFill="1" applyBorder="1" applyAlignment="1" applyProtection="1">
      <alignment horizontal="center" vertical="center" shrinkToFit="1"/>
      <protection locked="0"/>
    </xf>
    <xf numFmtId="0" fontId="37" fillId="2" borderId="144" xfId="0" applyFont="1" applyFill="1" applyBorder="1" applyAlignment="1" applyProtection="1">
      <alignment horizontal="center" vertical="center" shrinkToFit="1"/>
      <protection locked="0"/>
    </xf>
    <xf numFmtId="0" fontId="36" fillId="0" borderId="126" xfId="0" applyFont="1" applyBorder="1" applyAlignment="1">
      <alignment horizontal="center" vertical="center"/>
    </xf>
    <xf numFmtId="0" fontId="36" fillId="0" borderId="134" xfId="0" applyFont="1" applyBorder="1" applyAlignment="1">
      <alignment horizontal="center" vertical="center"/>
    </xf>
    <xf numFmtId="0" fontId="36" fillId="0" borderId="127" xfId="0" applyFont="1" applyBorder="1" applyAlignment="1">
      <alignment horizontal="center" vertical="center"/>
    </xf>
    <xf numFmtId="0" fontId="34" fillId="0" borderId="126" xfId="0" applyFont="1" applyBorder="1" applyAlignment="1">
      <alignment horizontal="right" vertical="center" wrapText="1"/>
    </xf>
    <xf numFmtId="0" fontId="34" fillId="0" borderId="134" xfId="0" applyFont="1" applyBorder="1" applyAlignment="1">
      <alignment horizontal="right" vertical="center" wrapText="1"/>
    </xf>
    <xf numFmtId="0" fontId="34" fillId="0" borderId="127" xfId="0" applyFont="1" applyBorder="1" applyAlignment="1">
      <alignment horizontal="right" vertical="center" wrapText="1"/>
    </xf>
    <xf numFmtId="38" fontId="34" fillId="0" borderId="126" xfId="1" applyFont="1" applyBorder="1" applyAlignment="1">
      <alignment horizontal="right" vertical="center"/>
    </xf>
    <xf numFmtId="38" fontId="34" fillId="0" borderId="134" xfId="1" applyFont="1" applyBorder="1" applyAlignment="1">
      <alignment horizontal="right" vertical="center"/>
    </xf>
    <xf numFmtId="38" fontId="34" fillId="0" borderId="127" xfId="1" applyFont="1" applyBorder="1" applyAlignment="1">
      <alignment horizontal="right" vertical="center"/>
    </xf>
    <xf numFmtId="0" fontId="37" fillId="2" borderId="134" xfId="0" applyFont="1" applyFill="1" applyBorder="1" applyAlignment="1" applyProtection="1">
      <alignment horizontal="center"/>
      <protection locked="0"/>
    </xf>
    <xf numFmtId="0" fontId="37" fillId="2" borderId="127" xfId="0" applyFont="1" applyFill="1" applyBorder="1" applyAlignment="1" applyProtection="1">
      <alignment horizontal="center"/>
      <protection locked="0"/>
    </xf>
    <xf numFmtId="0" fontId="36" fillId="0" borderId="126" xfId="0" applyFont="1" applyBorder="1" applyAlignment="1">
      <alignment horizontal="center" vertical="center" shrinkToFit="1"/>
    </xf>
    <xf numFmtId="0" fontId="36" fillId="0" borderId="134" xfId="0" applyFont="1" applyBorder="1" applyAlignment="1">
      <alignment horizontal="center" vertical="center" shrinkToFit="1"/>
    </xf>
    <xf numFmtId="0" fontId="36" fillId="0" borderId="127" xfId="0" applyFont="1" applyBorder="1" applyAlignment="1">
      <alignment horizontal="center" vertical="center" shrinkToFit="1"/>
    </xf>
    <xf numFmtId="0" fontId="0" fillId="2" borderId="125" xfId="0" applyFill="1" applyBorder="1" applyAlignment="1" applyProtection="1">
      <alignment vertical="center"/>
      <protection locked="0"/>
    </xf>
    <xf numFmtId="38" fontId="34" fillId="0" borderId="138" xfId="1" applyFont="1" applyBorder="1" applyAlignment="1">
      <alignment horizontal="right" vertical="center"/>
    </xf>
    <xf numFmtId="38" fontId="34" fillId="0" borderId="139" xfId="1" applyFont="1" applyBorder="1" applyAlignment="1">
      <alignment horizontal="right" vertical="center"/>
    </xf>
    <xf numFmtId="38" fontId="34" fillId="0" borderId="140" xfId="1" applyFont="1" applyBorder="1" applyAlignment="1">
      <alignment horizontal="right" vertical="center"/>
    </xf>
    <xf numFmtId="38" fontId="34" fillId="0" borderId="135" xfId="1" applyFont="1" applyBorder="1" applyAlignment="1">
      <alignment horizontal="right" vertical="center"/>
    </xf>
    <xf numFmtId="38" fontId="34" fillId="0" borderId="136" xfId="1" applyFont="1" applyBorder="1" applyAlignment="1">
      <alignment horizontal="right" vertical="center"/>
    </xf>
    <xf numFmtId="38" fontId="34" fillId="0" borderId="130" xfId="1" applyFont="1" applyBorder="1" applyAlignment="1">
      <alignment horizontal="right" vertical="center"/>
    </xf>
    <xf numFmtId="0" fontId="37" fillId="2" borderId="57" xfId="0" applyFont="1" applyFill="1" applyBorder="1" applyAlignment="1" applyProtection="1">
      <alignment horizontal="left" vertical="top"/>
      <protection locked="0"/>
    </xf>
    <xf numFmtId="0" fontId="37" fillId="2" borderId="0" xfId="0" applyFont="1" applyFill="1" applyAlignment="1" applyProtection="1">
      <alignment horizontal="left" vertical="top"/>
      <protection locked="0"/>
    </xf>
    <xf numFmtId="0" fontId="37" fillId="2" borderId="131" xfId="0" applyFont="1" applyFill="1" applyBorder="1" applyAlignment="1" applyProtection="1">
      <alignment horizontal="left" vertical="top"/>
      <protection locked="0"/>
    </xf>
    <xf numFmtId="0" fontId="37" fillId="2" borderId="133" xfId="0" applyFont="1" applyFill="1" applyBorder="1" applyAlignment="1" applyProtection="1">
      <alignment horizontal="left" vertical="top"/>
      <protection locked="0"/>
    </xf>
    <xf numFmtId="0" fontId="37" fillId="2" borderId="144" xfId="0" applyFont="1" applyFill="1" applyBorder="1" applyAlignment="1" applyProtection="1">
      <alignment horizontal="left" vertical="top"/>
      <protection locked="0"/>
    </xf>
    <xf numFmtId="0" fontId="37" fillId="2" borderId="132" xfId="0" applyFont="1" applyFill="1" applyBorder="1" applyAlignment="1" applyProtection="1">
      <alignment horizontal="left" vertical="top"/>
      <protection locked="0"/>
    </xf>
    <xf numFmtId="49" fontId="34" fillId="0" borderId="141" xfId="0" applyNumberFormat="1" applyFont="1" applyBorder="1" applyAlignment="1">
      <alignment horizontal="center" vertical="center"/>
    </xf>
    <xf numFmtId="49" fontId="34" fillId="0" borderId="128" xfId="0" applyNumberFormat="1" applyFont="1" applyBorder="1" applyAlignment="1">
      <alignment horizontal="center" vertical="center"/>
    </xf>
    <xf numFmtId="49" fontId="34" fillId="0" borderId="124" xfId="0" applyNumberFormat="1" applyFont="1" applyBorder="1" applyAlignment="1">
      <alignment horizontal="center" vertical="center"/>
    </xf>
    <xf numFmtId="0" fontId="37" fillId="0" borderId="126" xfId="0" applyFont="1" applyBorder="1" applyAlignment="1">
      <alignment horizontal="center" vertical="center"/>
    </xf>
    <xf numFmtId="0" fontId="37" fillId="0" borderId="134" xfId="0" applyFont="1" applyBorder="1" applyAlignment="1">
      <alignment horizontal="center" vertical="center"/>
    </xf>
    <xf numFmtId="0" fontId="37" fillId="0" borderId="127" xfId="0" applyFont="1" applyBorder="1" applyAlignment="1">
      <alignment horizontal="center" vertical="center"/>
    </xf>
    <xf numFmtId="0" fontId="34" fillId="0" borderId="125" xfId="0" applyFont="1" applyBorder="1" applyAlignment="1">
      <alignment horizontal="left" vertical="center" wrapText="1"/>
    </xf>
    <xf numFmtId="0" fontId="34" fillId="0" borderId="125" xfId="0" applyFont="1" applyBorder="1" applyAlignment="1">
      <alignment horizontal="left" vertical="center"/>
    </xf>
    <xf numFmtId="49" fontId="34" fillId="0" borderId="129" xfId="0" applyNumberFormat="1" applyFont="1" applyBorder="1" applyAlignment="1">
      <alignment horizontal="center" vertical="center"/>
    </xf>
    <xf numFmtId="49" fontId="34" fillId="0" borderId="142" xfId="0" applyNumberFormat="1" applyFont="1" applyBorder="1" applyAlignment="1">
      <alignment horizontal="center" vertical="center"/>
    </xf>
    <xf numFmtId="49" fontId="34" fillId="0" borderId="143" xfId="0" applyNumberFormat="1" applyFont="1" applyBorder="1" applyAlignment="1">
      <alignment horizontal="center" vertical="center"/>
    </xf>
    <xf numFmtId="0" fontId="34" fillId="0" borderId="124" xfId="0" applyFont="1" applyBorder="1" applyAlignment="1">
      <alignment horizontal="center" vertical="center"/>
    </xf>
    <xf numFmtId="0" fontId="2" fillId="0" borderId="125" xfId="0" applyFont="1" applyBorder="1" applyAlignment="1">
      <alignment horizontal="left" vertical="center" wrapText="1"/>
    </xf>
    <xf numFmtId="49" fontId="34" fillId="0" borderId="125" xfId="0" applyNumberFormat="1" applyFont="1" applyBorder="1" applyAlignment="1">
      <alignment horizontal="center" vertical="center"/>
    </xf>
    <xf numFmtId="0" fontId="34" fillId="0" borderId="125" xfId="0" applyFont="1" applyBorder="1" applyAlignment="1">
      <alignment horizontal="right" textRotation="255"/>
    </xf>
    <xf numFmtId="0" fontId="34" fillId="0" borderId="125" xfId="0" applyFont="1" applyBorder="1" applyAlignment="1">
      <alignment horizontal="center" vertical="center" textRotation="255"/>
    </xf>
    <xf numFmtId="0" fontId="34" fillId="0" borderId="141" xfId="0" applyFont="1" applyBorder="1" applyAlignment="1">
      <alignment horizontal="center" vertical="center" textRotation="255"/>
    </xf>
    <xf numFmtId="182" fontId="12" fillId="0" borderId="78" xfId="1" applyNumberFormat="1" applyFont="1" applyBorder="1" applyAlignment="1" applyProtection="1">
      <alignment vertical="center" shrinkToFit="1"/>
    </xf>
    <xf numFmtId="179" fontId="12" fillId="0" borderId="82"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9" fontId="12" fillId="0" borderId="5" xfId="5" applyFont="1" applyFill="1" applyBorder="1" applyAlignment="1" applyProtection="1">
      <alignment horizontal="center" vertical="center" shrinkToFit="1"/>
    </xf>
    <xf numFmtId="9" fontId="12" fillId="0" borderId="4" xfId="5" applyFont="1" applyFill="1" applyBorder="1" applyAlignment="1" applyProtection="1">
      <alignment horizontal="center" vertical="center" shrinkToFit="1"/>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0" borderId="0" xfId="0" applyFont="1" applyAlignment="1">
      <alignment horizontal="center" vertical="center"/>
    </xf>
    <xf numFmtId="0" fontId="3" fillId="0" borderId="87"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25" fillId="0" borderId="106" xfId="0" applyFont="1" applyBorder="1" applyAlignment="1">
      <alignment horizontal="center" vertical="center" shrinkToFit="1"/>
    </xf>
    <xf numFmtId="0" fontId="26" fillId="0" borderId="78" xfId="0" applyFont="1" applyBorder="1" applyAlignment="1">
      <alignment shrinkToFit="1"/>
    </xf>
    <xf numFmtId="0" fontId="26" fillId="0" borderId="81" xfId="0" applyFont="1" applyBorder="1" applyAlignment="1">
      <alignment shrinkToFit="1"/>
    </xf>
    <xf numFmtId="0" fontId="25" fillId="0" borderId="58" xfId="0" applyFont="1" applyBorder="1" applyAlignment="1">
      <alignment horizontal="center" vertical="center" shrinkToFit="1"/>
    </xf>
    <xf numFmtId="0" fontId="26" fillId="0" borderId="0" xfId="0" applyFont="1" applyAlignment="1">
      <alignment shrinkToFit="1"/>
    </xf>
    <xf numFmtId="0" fontId="26" fillId="0" borderId="87" xfId="0" applyFont="1" applyBorder="1" applyAlignment="1">
      <alignment shrinkToFit="1"/>
    </xf>
    <xf numFmtId="0" fontId="26" fillId="0" borderId="16" xfId="0" applyFont="1" applyBorder="1" applyAlignment="1">
      <alignment shrinkToFit="1"/>
    </xf>
    <xf numFmtId="0" fontId="26" fillId="0" borderId="1" xfId="0" applyFont="1" applyBorder="1" applyAlignment="1">
      <alignment shrinkToFit="1"/>
    </xf>
    <xf numFmtId="0" fontId="26" fillId="0" borderId="4" xfId="0" applyFont="1" applyBorder="1" applyAlignment="1">
      <alignment shrinkToFit="1"/>
    </xf>
    <xf numFmtId="180" fontId="12" fillId="0" borderId="77" xfId="1" applyNumberFormat="1" applyFont="1" applyFill="1" applyBorder="1" applyAlignment="1" applyProtection="1">
      <alignment vertical="center" shrinkToFit="1"/>
    </xf>
    <xf numFmtId="180" fontId="12" fillId="0" borderId="78" xfId="1" applyNumberFormat="1" applyFont="1" applyFill="1" applyBorder="1" applyAlignment="1" applyProtection="1">
      <alignment vertical="center" shrinkToFit="1"/>
    </xf>
    <xf numFmtId="180" fontId="12" fillId="0" borderId="81" xfId="1" applyNumberFormat="1" applyFont="1" applyFill="1" applyBorder="1" applyAlignment="1" applyProtection="1">
      <alignment vertical="center" shrinkToFit="1"/>
    </xf>
    <xf numFmtId="179" fontId="12" fillId="0" borderId="87" xfId="1" applyNumberFormat="1" applyFont="1" applyFill="1" applyBorder="1" applyAlignment="1" applyProtection="1">
      <alignment vertical="center" shrinkToFit="1"/>
    </xf>
    <xf numFmtId="0" fontId="12" fillId="2" borderId="101" xfId="0" applyFont="1" applyFill="1" applyBorder="1" applyAlignment="1" applyProtection="1">
      <alignment horizontal="left" vertical="center" wrapText="1"/>
      <protection locked="0"/>
    </xf>
    <xf numFmtId="0" fontId="12" fillId="2" borderId="102" xfId="0" applyFont="1" applyFill="1" applyBorder="1" applyAlignment="1" applyProtection="1">
      <alignment horizontal="left" vertical="center" wrapText="1"/>
      <protection locked="0"/>
    </xf>
    <xf numFmtId="0" fontId="12" fillId="2" borderId="103"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left" vertical="center" wrapText="1"/>
      <protection locked="0"/>
    </xf>
    <xf numFmtId="0" fontId="12" fillId="2" borderId="14" xfId="0" applyFont="1" applyFill="1" applyBorder="1" applyAlignment="1" applyProtection="1">
      <alignment horizontal="left" vertical="center" wrapText="1"/>
      <protection locked="0"/>
    </xf>
    <xf numFmtId="0" fontId="12" fillId="2" borderId="17" xfId="0" applyFont="1" applyFill="1" applyBorder="1" applyAlignment="1" applyProtection="1">
      <alignment horizontal="left" vertical="center" wrapText="1"/>
      <protection locked="0"/>
    </xf>
    <xf numFmtId="0" fontId="12" fillId="2" borderId="104" xfId="0" applyFont="1" applyFill="1" applyBorder="1" applyAlignment="1" applyProtection="1">
      <alignment horizontal="left" vertical="center" wrapText="1"/>
      <protection locked="0"/>
    </xf>
    <xf numFmtId="0" fontId="12" fillId="2" borderId="15" xfId="0" applyFont="1" applyFill="1" applyBorder="1" applyAlignment="1" applyProtection="1">
      <alignment horizontal="left" vertical="center" wrapText="1"/>
      <protection locked="0"/>
    </xf>
    <xf numFmtId="0" fontId="4" fillId="0" borderId="78" xfId="0" applyFont="1" applyBorder="1" applyAlignment="1">
      <alignment horizontal="center" vertical="center"/>
    </xf>
    <xf numFmtId="0" fontId="12" fillId="0" borderId="77" xfId="1" applyNumberFormat="1" applyFont="1" applyFill="1" applyBorder="1" applyAlignment="1" applyProtection="1">
      <alignment vertical="center" shrinkToFit="1"/>
    </xf>
    <xf numFmtId="0" fontId="12" fillId="0" borderId="78" xfId="1" applyNumberFormat="1" applyFont="1" applyFill="1" applyBorder="1" applyAlignment="1" applyProtection="1">
      <alignment vertical="center" shrinkToFit="1"/>
    </xf>
    <xf numFmtId="0" fontId="4" fillId="0" borderId="0" xfId="0" applyFont="1" applyAlignment="1">
      <alignment horizontal="center" vertical="center"/>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179" fontId="12" fillId="2" borderId="82"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87" xfId="1" applyNumberFormat="1" applyFont="1" applyFill="1" applyBorder="1" applyAlignment="1" applyProtection="1">
      <alignment vertical="center" shrinkToFit="1"/>
      <protection locked="0"/>
    </xf>
    <xf numFmtId="0" fontId="12" fillId="0" borderId="83" xfId="0" applyFont="1" applyBorder="1" applyAlignment="1">
      <alignment horizontal="center" vertical="center"/>
    </xf>
    <xf numFmtId="0" fontId="0" fillId="0" borderId="88" xfId="0" applyBorder="1" applyAlignment="1">
      <alignment horizontal="center" vertical="center"/>
    </xf>
    <xf numFmtId="0" fontId="4" fillId="0" borderId="0" xfId="0" applyFont="1" applyAlignment="1">
      <alignment horizontal="left" vertical="center"/>
    </xf>
    <xf numFmtId="0" fontId="4" fillId="0" borderId="87" xfId="0" applyFont="1" applyBorder="1" applyAlignment="1">
      <alignment horizontal="left"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04"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105"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6" fillId="0" borderId="78" xfId="0" applyFont="1" applyBorder="1" applyAlignment="1">
      <alignment horizontal="center" vertical="center"/>
    </xf>
    <xf numFmtId="0" fontId="6" fillId="0" borderId="81" xfId="0" applyFont="1" applyBorder="1" applyAlignment="1">
      <alignment horizontal="center" vertical="center"/>
    </xf>
    <xf numFmtId="0" fontId="6" fillId="0" borderId="0" xfId="0" applyFont="1" applyAlignment="1">
      <alignment horizontal="center" vertical="center"/>
    </xf>
    <xf numFmtId="0" fontId="6" fillId="0" borderId="87"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49" fontId="11" fillId="0" borderId="95" xfId="0" applyNumberFormat="1" applyFont="1" applyBorder="1" applyAlignment="1">
      <alignment horizontal="center" vertical="center"/>
    </xf>
    <xf numFmtId="0" fontId="11" fillId="0" borderId="95" xfId="0" applyFont="1" applyBorder="1" applyAlignment="1">
      <alignment horizontal="center" vertical="center"/>
    </xf>
    <xf numFmtId="49" fontId="11" fillId="0" borderId="107" xfId="0" applyNumberFormat="1"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49" fontId="11" fillId="0" borderId="100" xfId="0" applyNumberFormat="1" applyFont="1" applyBorder="1" applyAlignment="1">
      <alignment horizontal="center" vertical="center"/>
    </xf>
    <xf numFmtId="0" fontId="11" fillId="0" borderId="110" xfId="0" applyFont="1" applyBorder="1" applyAlignment="1">
      <alignment horizontal="center" vertical="center"/>
    </xf>
    <xf numFmtId="0" fontId="11" fillId="0" borderId="32" xfId="0" applyFont="1" applyBorder="1" applyAlignment="1">
      <alignment horizontal="center" vertical="center"/>
    </xf>
    <xf numFmtId="49" fontId="11" fillId="0" borderId="108" xfId="0" applyNumberFormat="1" applyFont="1" applyBorder="1" applyAlignment="1">
      <alignment horizontal="center" vertical="center"/>
    </xf>
    <xf numFmtId="0" fontId="11" fillId="0" borderId="111" xfId="0" applyFont="1" applyBorder="1" applyAlignment="1">
      <alignment horizontal="center" vertical="center"/>
    </xf>
    <xf numFmtId="0" fontId="11" fillId="0" borderId="29" xfId="0" applyFont="1" applyBorder="1" applyAlignment="1">
      <alignment horizontal="center" vertical="center"/>
    </xf>
    <xf numFmtId="49" fontId="11" fillId="0" borderId="109" xfId="0" applyNumberFormat="1"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5" fillId="0" borderId="98" xfId="0" applyFont="1" applyBorder="1" applyAlignment="1">
      <alignment horizontal="distributed" vertical="center"/>
    </xf>
    <xf numFmtId="0" fontId="5" fillId="0" borderId="100" xfId="0" applyFont="1" applyBorder="1" applyAlignment="1">
      <alignment horizontal="left" vertical="top"/>
    </xf>
    <xf numFmtId="0" fontId="5" fillId="0" borderId="78" xfId="0" applyFont="1" applyBorder="1" applyAlignment="1">
      <alignment horizontal="left" vertical="top"/>
    </xf>
    <xf numFmtId="0" fontId="5" fillId="0" borderId="81" xfId="0" applyFont="1" applyBorder="1" applyAlignment="1">
      <alignment horizontal="left" vertical="top"/>
    </xf>
    <xf numFmtId="0" fontId="6" fillId="0" borderId="77" xfId="0" applyFont="1" applyBorder="1" applyAlignment="1">
      <alignment horizontal="left" vertical="center" wrapText="1" indent="1"/>
    </xf>
    <xf numFmtId="0" fontId="6" fillId="0" borderId="78" xfId="0" applyFont="1" applyBorder="1" applyAlignment="1">
      <alignment horizontal="left" vertical="center" indent="1"/>
    </xf>
    <xf numFmtId="0" fontId="6" fillId="0" borderId="81"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77" xfId="0" applyFont="1" applyBorder="1" applyAlignment="1">
      <alignment horizontal="center" wrapText="1"/>
    </xf>
    <xf numFmtId="0" fontId="6" fillId="0" borderId="78" xfId="0" applyFont="1" applyBorder="1" applyAlignment="1">
      <alignment horizontal="center" wrapText="1"/>
    </xf>
    <xf numFmtId="0" fontId="6" fillId="0" borderId="81"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39" xfId="0" applyFont="1" applyBorder="1" applyAlignment="1">
      <alignment horizontal="left" wrapText="1" indent="1"/>
    </xf>
    <xf numFmtId="0" fontId="6" fillId="0" borderId="30" xfId="0" applyFont="1" applyBorder="1" applyAlignment="1">
      <alignment horizontal="left" wrapText="1" indent="1"/>
    </xf>
    <xf numFmtId="0" fontId="6" fillId="0" borderId="31" xfId="0" applyFont="1" applyBorder="1" applyAlignment="1">
      <alignment horizontal="left" wrapText="1" indent="1"/>
    </xf>
    <xf numFmtId="0" fontId="6" fillId="0" borderId="13" xfId="0" applyFont="1" applyBorder="1" applyAlignment="1">
      <alignment horizontal="left" wrapText="1" indent="1"/>
    </xf>
    <xf numFmtId="0" fontId="6" fillId="0" borderId="14" xfId="0" applyFont="1" applyBorder="1" applyAlignment="1">
      <alignment horizontal="left" wrapText="1" indent="1"/>
    </xf>
    <xf numFmtId="0" fontId="6" fillId="0" borderId="15" xfId="0" applyFont="1" applyBorder="1" applyAlignment="1">
      <alignment horizontal="left" wrapText="1" indent="1"/>
    </xf>
    <xf numFmtId="0" fontId="6" fillId="0" borderId="7"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5" fillId="0" borderId="32" xfId="0" applyFont="1" applyBorder="1" applyAlignment="1">
      <alignment horizontal="center" vertical="center" wrapText="1"/>
    </xf>
    <xf numFmtId="0" fontId="5" fillId="0" borderId="80"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80" xfId="0" applyFont="1" applyBorder="1" applyAlignment="1">
      <alignment horizontal="center" vertical="center"/>
    </xf>
    <xf numFmtId="0" fontId="3" fillId="0" borderId="80" xfId="0" applyFont="1" applyBorder="1" applyAlignment="1">
      <alignment horizontal="center" vertical="center"/>
    </xf>
    <xf numFmtId="0" fontId="3" fillId="0" borderId="100" xfId="0" applyFont="1" applyBorder="1" applyAlignment="1">
      <alignment horizontal="center" vertical="center"/>
    </xf>
    <xf numFmtId="0" fontId="6" fillId="0" borderId="80" xfId="0" applyFont="1" applyBorder="1" applyAlignment="1">
      <alignment horizontal="center" vertical="center"/>
    </xf>
    <xf numFmtId="0" fontId="6" fillId="0" borderId="79" xfId="0" applyFont="1" applyBorder="1" applyAlignment="1">
      <alignment horizontal="center" vertical="center"/>
    </xf>
    <xf numFmtId="3" fontId="11" fillId="0" borderId="77" xfId="0" applyNumberFormat="1" applyFont="1" applyBorder="1" applyAlignment="1">
      <alignment horizontal="center" vertical="center"/>
    </xf>
    <xf numFmtId="0" fontId="11" fillId="0" borderId="78" xfId="0" applyFont="1" applyBorder="1" applyAlignment="1">
      <alignment horizontal="center" vertical="center"/>
    </xf>
    <xf numFmtId="0" fontId="11" fillId="0" borderId="82"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1" fillId="0" borderId="108" xfId="0" applyFont="1" applyBorder="1" applyAlignment="1">
      <alignment horizontal="center" vertical="center"/>
    </xf>
    <xf numFmtId="0" fontId="11" fillId="0" borderId="109" xfId="0" applyFont="1" applyBorder="1" applyAlignment="1">
      <alignment horizontal="center" vertical="center"/>
    </xf>
    <xf numFmtId="0" fontId="11" fillId="0" borderId="107" xfId="0" applyFont="1" applyBorder="1" applyAlignment="1">
      <alignment horizontal="center" vertical="center"/>
    </xf>
    <xf numFmtId="0" fontId="15" fillId="0" borderId="40" xfId="0" applyFont="1" applyBorder="1" applyAlignment="1">
      <alignment horizontal="distributed" vertical="center" wrapText="1"/>
    </xf>
    <xf numFmtId="0" fontId="15" fillId="0" borderId="46" xfId="0" applyFont="1" applyBorder="1" applyAlignment="1">
      <alignment horizontal="distributed" vertical="center" wrapText="1"/>
    </xf>
    <xf numFmtId="0" fontId="15" fillId="0" borderId="47" xfId="0" applyFont="1" applyBorder="1" applyAlignment="1">
      <alignment horizontal="distributed" vertical="center" wrapText="1"/>
    </xf>
    <xf numFmtId="0" fontId="15" fillId="0" borderId="22" xfId="0" applyFont="1" applyBorder="1" applyAlignment="1">
      <alignment horizontal="distributed" vertical="center" wrapText="1"/>
    </xf>
    <xf numFmtId="0" fontId="15" fillId="0" borderId="43" xfId="0" applyFont="1" applyBorder="1" applyAlignment="1">
      <alignment horizontal="distributed" vertical="center" wrapText="1"/>
    </xf>
    <xf numFmtId="0" fontId="15" fillId="0" borderId="48" xfId="0" applyFont="1" applyBorder="1" applyAlignment="1">
      <alignment horizontal="distributed" vertical="center" wrapText="1"/>
    </xf>
    <xf numFmtId="0" fontId="6" fillId="0" borderId="35"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36" xfId="0" applyFont="1" applyBorder="1" applyAlignment="1">
      <alignment horizontal="distributed" vertical="center" wrapText="1" justifyLastLine="1"/>
    </xf>
    <xf numFmtId="0" fontId="6" fillId="0" borderId="37"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38"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35" xfId="0" applyFont="1" applyBorder="1" applyAlignment="1">
      <alignment horizontal="center"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 xfId="0" applyFont="1" applyBorder="1" applyAlignment="1">
      <alignment horizontal="center" vertical="center"/>
    </xf>
    <xf numFmtId="0" fontId="4" fillId="0" borderId="38"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5"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38" xfId="0" applyFont="1" applyBorder="1" applyAlignment="1">
      <alignment horizontal="center" vertical="center" shrinkToFit="1"/>
    </xf>
    <xf numFmtId="0" fontId="5" fillId="0" borderId="1" xfId="0" applyFont="1" applyBorder="1" applyAlignment="1">
      <alignment horizontal="center" vertical="center"/>
    </xf>
    <xf numFmtId="0" fontId="11" fillId="0" borderId="1" xfId="0" applyFont="1" applyBorder="1" applyAlignment="1">
      <alignment horizontal="left" vertical="center" shrinkToFit="1"/>
    </xf>
    <xf numFmtId="0" fontId="5" fillId="0" borderId="0" xfId="0" applyFont="1" applyAlignment="1">
      <alignment horizontal="center" vertical="center"/>
    </xf>
    <xf numFmtId="0" fontId="11" fillId="0" borderId="78" xfId="0" applyFont="1" applyBorder="1" applyAlignment="1">
      <alignment vertical="center" shrinkToFit="1"/>
    </xf>
    <xf numFmtId="0" fontId="11" fillId="0" borderId="1" xfId="0" applyFont="1" applyBorder="1" applyAlignment="1">
      <alignment horizontal="right" vertical="center"/>
    </xf>
    <xf numFmtId="0" fontId="11" fillId="0" borderId="117" xfId="0" applyFont="1" applyBorder="1" applyAlignment="1">
      <alignment horizontal="left"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22" fillId="0" borderId="78" xfId="0" applyFont="1" applyBorder="1" applyAlignment="1">
      <alignment horizontal="center" vertical="center" shrinkToFit="1"/>
    </xf>
    <xf numFmtId="0" fontId="22" fillId="0" borderId="78" xfId="0" applyFont="1" applyBorder="1" applyAlignment="1">
      <alignment shrinkToFit="1"/>
    </xf>
    <xf numFmtId="0" fontId="22" fillId="0" borderId="81" xfId="0" applyFont="1" applyBorder="1" applyAlignment="1">
      <alignment shrinkToFit="1"/>
    </xf>
    <xf numFmtId="0" fontId="22" fillId="0" borderId="0" xfId="0" applyFont="1" applyAlignment="1">
      <alignment horizontal="center" vertical="center" shrinkToFit="1"/>
    </xf>
    <xf numFmtId="0" fontId="22" fillId="0" borderId="0" xfId="0" applyFont="1" applyAlignment="1">
      <alignment shrinkToFit="1"/>
    </xf>
    <xf numFmtId="0" fontId="22" fillId="0" borderId="87" xfId="0" applyFont="1" applyBorder="1" applyAlignment="1">
      <alignment shrinkToFit="1"/>
    </xf>
    <xf numFmtId="0" fontId="22" fillId="0" borderId="1" xfId="0" applyFont="1" applyBorder="1" applyAlignment="1">
      <alignment shrinkToFit="1"/>
    </xf>
    <xf numFmtId="0" fontId="22" fillId="0" borderId="4" xfId="0" applyFont="1" applyBorder="1" applyAlignment="1">
      <alignment shrinkToFit="1"/>
    </xf>
    <xf numFmtId="179" fontId="0" fillId="0" borderId="0" xfId="0" applyNumberFormat="1" applyAlignment="1">
      <alignment vertical="center" shrinkToFit="1"/>
    </xf>
    <xf numFmtId="179" fontId="0" fillId="0" borderId="87" xfId="0" applyNumberFormat="1" applyBorder="1" applyAlignment="1">
      <alignment vertical="center" shrinkToFit="1"/>
    </xf>
    <xf numFmtId="0" fontId="0" fillId="0" borderId="0" xfId="0" applyAlignment="1">
      <alignment vertical="center" shrinkToFit="1"/>
    </xf>
    <xf numFmtId="0" fontId="0" fillId="0" borderId="87" xfId="0" applyBorder="1" applyAlignment="1">
      <alignment vertical="center" shrinkToFit="1"/>
    </xf>
    <xf numFmtId="0" fontId="0" fillId="0" borderId="69"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1" fillId="0" borderId="65" xfId="0" applyFont="1" applyBorder="1" applyAlignment="1">
      <alignment horizontal="center" vertical="center" wrapText="1"/>
    </xf>
    <xf numFmtId="0" fontId="0" fillId="0" borderId="70" xfId="0" applyBorder="1"/>
    <xf numFmtId="0" fontId="0" fillId="0" borderId="60" xfId="0" applyBorder="1"/>
    <xf numFmtId="0" fontId="0" fillId="0" borderId="61" xfId="0" applyBorder="1"/>
    <xf numFmtId="49" fontId="11" fillId="0" borderId="99" xfId="0" applyNumberFormat="1" applyFont="1" applyBorder="1" applyAlignment="1">
      <alignment horizontal="center" vertical="center"/>
    </xf>
    <xf numFmtId="0" fontId="11" fillId="0" borderId="99" xfId="0" applyFont="1" applyBorder="1" applyAlignment="1">
      <alignment horizontal="center" vertical="center"/>
    </xf>
    <xf numFmtId="49" fontId="11" fillId="0" borderId="98" xfId="0" applyNumberFormat="1" applyFont="1" applyBorder="1" applyAlignment="1">
      <alignment horizontal="center" vertical="center"/>
    </xf>
    <xf numFmtId="0" fontId="11" fillId="0" borderId="98" xfId="0" applyFont="1" applyBorder="1" applyAlignment="1">
      <alignment horizontal="center" vertical="center"/>
    </xf>
    <xf numFmtId="49" fontId="11" fillId="0" borderId="79" xfId="0" applyNumberFormat="1" applyFont="1" applyBorder="1" applyAlignment="1">
      <alignment horizontal="center" vertical="center"/>
    </xf>
    <xf numFmtId="0" fontId="11" fillId="0" borderId="79" xfId="0" applyFont="1" applyBorder="1" applyAlignment="1">
      <alignment horizontal="center" vertical="center"/>
    </xf>
    <xf numFmtId="0" fontId="4" fillId="0" borderId="39" xfId="0" applyFont="1" applyBorder="1" applyAlignment="1">
      <alignment horizontal="center" vertical="center" wrapText="1"/>
    </xf>
    <xf numFmtId="0" fontId="0" fillId="0" borderId="87" xfId="0" applyBorder="1"/>
    <xf numFmtId="0" fontId="0" fillId="0" borderId="5" xfId="0" applyBorder="1"/>
    <xf numFmtId="0" fontId="0" fillId="0" borderId="4" xfId="0" applyBorder="1"/>
    <xf numFmtId="0" fontId="3" fillId="0" borderId="95" xfId="0" applyFont="1" applyBorder="1" applyAlignment="1">
      <alignment horizontal="center" vertical="center"/>
    </xf>
    <xf numFmtId="49" fontId="11" fillId="0" borderId="96" xfId="0" applyNumberFormat="1" applyFont="1" applyBorder="1" applyAlignment="1">
      <alignment horizontal="center" vertical="center"/>
    </xf>
    <xf numFmtId="0" fontId="11" fillId="0" borderId="96" xfId="0" applyFont="1" applyBorder="1" applyAlignment="1">
      <alignment horizontal="center" vertical="center"/>
    </xf>
    <xf numFmtId="49" fontId="11" fillId="0" borderId="97" xfId="0" applyNumberFormat="1" applyFont="1" applyBorder="1" applyAlignment="1">
      <alignment horizontal="center" vertical="center"/>
    </xf>
    <xf numFmtId="0" fontId="11" fillId="0" borderId="97" xfId="0" applyFont="1" applyBorder="1" applyAlignment="1">
      <alignment horizontal="center" vertical="center"/>
    </xf>
    <xf numFmtId="179" fontId="12" fillId="3" borderId="5" xfId="1" applyNumberFormat="1" applyFont="1" applyFill="1" applyBorder="1" applyAlignment="1" applyProtection="1">
      <alignment vertical="center" shrinkToFit="1"/>
      <protection locked="0"/>
    </xf>
    <xf numFmtId="179" fontId="12" fillId="3" borderId="1" xfId="1" applyNumberFormat="1" applyFont="1" applyFill="1" applyBorder="1" applyAlignment="1" applyProtection="1">
      <alignment vertical="center" shrinkToFit="1"/>
      <protection locked="0"/>
    </xf>
    <xf numFmtId="179" fontId="12" fillId="3" borderId="4" xfId="1" applyNumberFormat="1" applyFont="1" applyFill="1" applyBorder="1" applyAlignment="1" applyProtection="1">
      <alignment vertical="center" shrinkToFit="1"/>
      <protection locked="0"/>
    </xf>
    <xf numFmtId="179" fontId="12" fillId="3" borderId="82" xfId="1" applyNumberFormat="1" applyFont="1" applyFill="1" applyBorder="1" applyAlignment="1" applyProtection="1">
      <alignment vertical="center" shrinkToFit="1"/>
      <protection locked="0"/>
    </xf>
    <xf numFmtId="179" fontId="12" fillId="3" borderId="0" xfId="1" applyNumberFormat="1" applyFont="1" applyFill="1" applyBorder="1" applyAlignment="1" applyProtection="1">
      <alignment vertical="center" shrinkToFit="1"/>
      <protection locked="0"/>
    </xf>
    <xf numFmtId="179" fontId="12" fillId="3" borderId="87" xfId="1" applyNumberFormat="1" applyFont="1" applyFill="1" applyBorder="1" applyAlignment="1" applyProtection="1">
      <alignment vertical="center" shrinkToFit="1"/>
      <protection locked="0"/>
    </xf>
    <xf numFmtId="176" fontId="12" fillId="0" borderId="0" xfId="0" applyNumberFormat="1" applyFont="1" applyAlignment="1">
      <alignment horizontal="center" vertical="center"/>
    </xf>
    <xf numFmtId="0" fontId="11" fillId="0" borderId="77" xfId="0" applyFont="1" applyBorder="1" applyAlignment="1">
      <alignment horizontal="center" vertical="center"/>
    </xf>
    <xf numFmtId="0" fontId="27" fillId="0" borderId="106" xfId="0" applyFont="1" applyBorder="1" applyAlignment="1">
      <alignment horizontal="center" vertical="center" shrinkToFit="1"/>
    </xf>
    <xf numFmtId="0" fontId="28" fillId="0" borderId="78" xfId="0" applyFont="1" applyBorder="1" applyAlignment="1">
      <alignment shrinkToFit="1"/>
    </xf>
    <xf numFmtId="0" fontId="28" fillId="0" borderId="81" xfId="0" applyFont="1" applyBorder="1" applyAlignment="1">
      <alignment shrinkToFit="1"/>
    </xf>
    <xf numFmtId="0" fontId="27" fillId="0" borderId="58" xfId="0" applyFont="1" applyBorder="1" applyAlignment="1">
      <alignment horizontal="center" vertical="center" shrinkToFit="1"/>
    </xf>
    <xf numFmtId="0" fontId="28" fillId="0" borderId="0" xfId="0" applyFont="1" applyAlignment="1">
      <alignment shrinkToFit="1"/>
    </xf>
    <xf numFmtId="0" fontId="28" fillId="0" borderId="87" xfId="0" applyFont="1" applyBorder="1" applyAlignment="1">
      <alignment shrinkToFit="1"/>
    </xf>
    <xf numFmtId="0" fontId="28" fillId="0" borderId="16" xfId="0" applyFont="1" applyBorder="1" applyAlignment="1">
      <alignment shrinkToFit="1"/>
    </xf>
    <xf numFmtId="0" fontId="28" fillId="0" borderId="1" xfId="0" applyFont="1" applyBorder="1" applyAlignment="1">
      <alignment shrinkToFit="1"/>
    </xf>
    <xf numFmtId="0" fontId="28" fillId="0" borderId="4" xfId="0" applyFont="1" applyBorder="1" applyAlignment="1">
      <alignment shrinkToFit="1"/>
    </xf>
    <xf numFmtId="182" fontId="12" fillId="0" borderId="78" xfId="1" applyNumberFormat="1" applyFont="1" applyFill="1" applyBorder="1" applyAlignment="1" applyProtection="1">
      <alignment vertical="center" shrinkToFit="1"/>
    </xf>
    <xf numFmtId="179" fontId="12" fillId="0" borderId="82" xfId="1" applyNumberFormat="1" applyFont="1" applyBorder="1" applyAlignment="1">
      <alignment vertical="center" shrinkToFit="1"/>
    </xf>
    <xf numFmtId="179" fontId="12" fillId="0" borderId="0" xfId="1" applyNumberFormat="1" applyFont="1" applyBorder="1" applyAlignment="1">
      <alignment vertical="center" shrinkToFit="1"/>
    </xf>
    <xf numFmtId="9" fontId="0" fillId="0" borderId="4" xfId="5" applyFont="1" applyBorder="1" applyAlignment="1">
      <alignment shrinkToFit="1"/>
    </xf>
    <xf numFmtId="0" fontId="12" fillId="0" borderId="39"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0" fontId="12" fillId="0" borderId="53" xfId="0" applyFont="1" applyBorder="1" applyAlignment="1">
      <alignment horizontal="left" vertical="center" wrapText="1"/>
    </xf>
    <xf numFmtId="0" fontId="12" fillId="0" borderId="54" xfId="0" applyFont="1" applyBorder="1" applyAlignment="1">
      <alignment horizontal="left" vertical="center" wrapText="1"/>
    </xf>
    <xf numFmtId="0" fontId="12" fillId="0" borderId="31" xfId="0" applyFont="1" applyBorder="1" applyAlignment="1">
      <alignment horizontal="left" vertical="center" wrapText="1"/>
    </xf>
    <xf numFmtId="0" fontId="12" fillId="0" borderId="55" xfId="0" applyFont="1" applyBorder="1" applyAlignment="1">
      <alignment horizontal="left" vertical="center" wrapText="1"/>
    </xf>
    <xf numFmtId="0" fontId="4" fillId="0" borderId="1" xfId="0" applyFont="1" applyBorder="1" applyAlignment="1">
      <alignment horizontal="center" vertical="center"/>
    </xf>
    <xf numFmtId="0" fontId="12" fillId="0" borderId="101" xfId="0" applyFont="1" applyBorder="1" applyAlignment="1">
      <alignment horizontal="left" vertical="center" wrapText="1"/>
    </xf>
    <xf numFmtId="0" fontId="12" fillId="0" borderId="102" xfId="0" applyFont="1" applyBorder="1" applyAlignment="1">
      <alignment horizontal="left" vertical="center" wrapText="1"/>
    </xf>
    <xf numFmtId="0" fontId="12" fillId="0" borderId="103" xfId="0" applyFont="1" applyBorder="1" applyAlignment="1">
      <alignment horizontal="left" vertical="center" wrapText="1"/>
    </xf>
    <xf numFmtId="0" fontId="12" fillId="0" borderId="104" xfId="0" applyFont="1" applyBorder="1" applyAlignment="1">
      <alignment horizontal="left" vertical="center" wrapText="1"/>
    </xf>
    <xf numFmtId="180" fontId="12" fillId="0" borderId="82"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87" xfId="1" applyNumberFormat="1" applyFont="1" applyFill="1" applyBorder="1" applyAlignment="1" applyProtection="1">
      <alignment shrinkToFi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6" fillId="0" borderId="77" xfId="0" applyFont="1" applyBorder="1" applyAlignment="1">
      <alignment horizontal="center" vertical="center"/>
    </xf>
    <xf numFmtId="0" fontId="6" fillId="0" borderId="5" xfId="0" applyFont="1" applyBorder="1" applyAlignment="1">
      <alignment horizontal="center" vertical="center"/>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76" xfId="0" applyFont="1" applyBorder="1" applyAlignment="1">
      <alignment horizontal="center"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177" fontId="12" fillId="0" borderId="0" xfId="0" applyNumberFormat="1" applyFont="1" applyAlignment="1">
      <alignment horizontal="center" vertical="center"/>
    </xf>
    <xf numFmtId="178" fontId="12" fillId="0" borderId="0" xfId="0" applyNumberFormat="1" applyFont="1" applyAlignment="1">
      <alignment horizontal="center" vertical="center"/>
    </xf>
    <xf numFmtId="0" fontId="12" fillId="0" borderId="0" xfId="0" applyFont="1" applyAlignment="1">
      <alignment horizontal="center" vertical="center" shrinkToFit="1"/>
    </xf>
    <xf numFmtId="0" fontId="20" fillId="0" borderId="106" xfId="0" applyFont="1" applyBorder="1" applyAlignment="1">
      <alignment horizontal="center" vertical="center" shrinkToFit="1"/>
    </xf>
    <xf numFmtId="0" fontId="21" fillId="0" borderId="78" xfId="0" applyFont="1" applyBorder="1" applyAlignment="1">
      <alignment shrinkToFit="1"/>
    </xf>
    <xf numFmtId="0" fontId="21" fillId="0" borderId="81" xfId="0" applyFont="1" applyBorder="1" applyAlignment="1">
      <alignment shrinkToFit="1"/>
    </xf>
    <xf numFmtId="0" fontId="20" fillId="0" borderId="58" xfId="0" applyFont="1" applyBorder="1" applyAlignment="1">
      <alignment horizontal="center" vertical="center" shrinkToFit="1"/>
    </xf>
    <xf numFmtId="0" fontId="21" fillId="0" borderId="0" xfId="0" applyFont="1" applyAlignment="1">
      <alignment shrinkToFit="1"/>
    </xf>
    <xf numFmtId="0" fontId="21" fillId="0" borderId="87" xfId="0" applyFont="1" applyBorder="1" applyAlignment="1">
      <alignment shrinkToFit="1"/>
    </xf>
    <xf numFmtId="0" fontId="21" fillId="0" borderId="16" xfId="0" applyFont="1" applyBorder="1" applyAlignment="1">
      <alignment shrinkToFit="1"/>
    </xf>
    <xf numFmtId="0" fontId="21" fillId="0" borderId="1" xfId="0" applyFont="1" applyBorder="1" applyAlignment="1">
      <alignment shrinkToFit="1"/>
    </xf>
    <xf numFmtId="0" fontId="21" fillId="0" borderId="4" xfId="0" applyFont="1" applyBorder="1" applyAlignment="1">
      <alignment shrinkToFi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7" xfId="0" applyFont="1" applyBorder="1" applyAlignment="1">
      <alignment horizontal="left" vertical="center" wrapText="1"/>
    </xf>
    <xf numFmtId="0" fontId="12" fillId="0" borderId="15" xfId="0" applyFont="1" applyBorder="1" applyAlignment="1">
      <alignment horizontal="left" vertical="center" wrapText="1"/>
    </xf>
    <xf numFmtId="180" fontId="12" fillId="0" borderId="77" xfId="1" applyNumberFormat="1" applyFont="1" applyFill="1" applyBorder="1" applyAlignment="1" applyProtection="1">
      <alignment shrinkToFit="1"/>
    </xf>
    <xf numFmtId="180" fontId="12" fillId="0" borderId="78" xfId="1" applyNumberFormat="1" applyFont="1" applyFill="1" applyBorder="1" applyAlignment="1" applyProtection="1">
      <alignment shrinkToFit="1"/>
    </xf>
    <xf numFmtId="180" fontId="12" fillId="0" borderId="81" xfId="1" applyNumberFormat="1" applyFont="1" applyFill="1" applyBorder="1" applyAlignment="1" applyProtection="1">
      <alignment shrinkToFit="1"/>
    </xf>
    <xf numFmtId="3" fontId="11" fillId="0" borderId="78" xfId="0" applyNumberFormat="1" applyFont="1" applyBorder="1" applyAlignment="1">
      <alignment horizontal="center" vertical="center"/>
    </xf>
    <xf numFmtId="3" fontId="11" fillId="0" borderId="82"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1" fillId="0" borderId="1" xfId="0" applyFont="1" applyBorder="1" applyAlignment="1">
      <alignment vertical="center" shrinkToFit="1"/>
    </xf>
    <xf numFmtId="179" fontId="12" fillId="0" borderId="120" xfId="1" applyNumberFormat="1" applyFont="1" applyFill="1" applyBorder="1" applyAlignment="1" applyProtection="1">
      <alignment horizontal="right" vertical="center" shrinkToFit="1"/>
    </xf>
    <xf numFmtId="179" fontId="12" fillId="0" borderId="117" xfId="1" applyNumberFormat="1" applyFont="1" applyFill="1" applyBorder="1" applyAlignment="1" applyProtection="1">
      <alignment horizontal="right" vertical="center" shrinkToFit="1"/>
    </xf>
    <xf numFmtId="9"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179" fontId="12" fillId="0" borderId="120" xfId="1" applyNumberFormat="1" applyFont="1" applyFill="1" applyBorder="1" applyAlignment="1" applyProtection="1">
      <alignment vertical="center" shrinkToFit="1"/>
    </xf>
    <xf numFmtId="179" fontId="12" fillId="0" borderId="117" xfId="1" applyNumberFormat="1" applyFont="1" applyFill="1" applyBorder="1" applyAlignment="1" applyProtection="1">
      <alignment vertical="center" shrinkToFit="1"/>
    </xf>
    <xf numFmtId="0" fontId="37" fillId="2" borderId="0" xfId="0" applyFont="1" applyFill="1" applyProtection="1">
      <protection locked="0"/>
    </xf>
  </cellXfs>
  <cellStyles count="7">
    <cellStyle name="パーセント" xfId="5" builtinId="5"/>
    <cellStyle name="ハイパーリンク" xfId="6" builtinId="8"/>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311151</xdr:colOff>
      <xdr:row>21</xdr:row>
      <xdr:rowOff>187325</xdr:rowOff>
    </xdr:from>
    <xdr:to>
      <xdr:col>12</xdr:col>
      <xdr:colOff>268100</xdr:colOff>
      <xdr:row>31</xdr:row>
      <xdr:rowOff>187325</xdr:rowOff>
    </xdr:to>
    <xdr:pic>
      <xdr:nvPicPr>
        <xdr:cNvPr id="2" name="図 1">
          <a:extLst>
            <a:ext uri="{FF2B5EF4-FFF2-40B4-BE49-F238E27FC236}">
              <a16:creationId xmlns:a16="http://schemas.microsoft.com/office/drawing/2014/main" id="{3F286915-D769-EC3C-12A2-20B6708800A2}"/>
            </a:ext>
          </a:extLst>
        </xdr:cNvPr>
        <xdr:cNvPicPr>
          <a:picLocks noChangeAspect="1"/>
        </xdr:cNvPicPr>
      </xdr:nvPicPr>
      <xdr:blipFill rotWithShape="1">
        <a:blip xmlns:r="http://schemas.openxmlformats.org/officeDocument/2006/relationships" r:embed="rId1"/>
        <a:srcRect r="-587" b="13229"/>
        <a:stretch/>
      </xdr:blipFill>
      <xdr:spPr>
        <a:xfrm>
          <a:off x="4083051" y="5635625"/>
          <a:ext cx="3728849" cy="2857500"/>
        </a:xfrm>
        <a:prstGeom prst="rect">
          <a:avLst/>
        </a:prstGeom>
        <a:ln>
          <a:solidFill>
            <a:sysClr val="windowText" lastClr="000000"/>
          </a:solidFill>
        </a:ln>
      </xdr:spPr>
    </xdr:pic>
    <xdr:clientData/>
  </xdr:twoCellAnchor>
  <xdr:twoCellAnchor editAs="oneCell">
    <xdr:from>
      <xdr:col>1</xdr:col>
      <xdr:colOff>589673</xdr:colOff>
      <xdr:row>21</xdr:row>
      <xdr:rowOff>187325</xdr:rowOff>
    </xdr:from>
    <xdr:to>
      <xdr:col>6</xdr:col>
      <xdr:colOff>154039</xdr:colOff>
      <xdr:row>31</xdr:row>
      <xdr:rowOff>200024</xdr:rowOff>
    </xdr:to>
    <xdr:pic>
      <xdr:nvPicPr>
        <xdr:cNvPr id="3" name="図 2">
          <a:extLst>
            <a:ext uri="{FF2B5EF4-FFF2-40B4-BE49-F238E27FC236}">
              <a16:creationId xmlns:a16="http://schemas.microsoft.com/office/drawing/2014/main" id="{7EB101F5-D0ED-9FC0-C069-82C77C487FFF}"/>
            </a:ext>
          </a:extLst>
        </xdr:cNvPr>
        <xdr:cNvPicPr>
          <a:picLocks noChangeAspect="1"/>
        </xdr:cNvPicPr>
      </xdr:nvPicPr>
      <xdr:blipFill>
        <a:blip xmlns:r="http://schemas.openxmlformats.org/officeDocument/2006/relationships" r:embed="rId2"/>
        <a:stretch>
          <a:fillRect/>
        </a:stretch>
      </xdr:blipFill>
      <xdr:spPr>
        <a:xfrm>
          <a:off x="1218323" y="5635625"/>
          <a:ext cx="2707616" cy="2870199"/>
        </a:xfrm>
        <a:prstGeom prst="rect">
          <a:avLst/>
        </a:prstGeom>
        <a:ln>
          <a:solidFill>
            <a:sysClr val="windowText" lastClr="000000"/>
          </a:solidFill>
        </a:ln>
      </xdr:spPr>
    </xdr:pic>
    <xdr:clientData/>
  </xdr:twoCellAnchor>
  <xdr:twoCellAnchor editAs="oneCell">
    <xdr:from>
      <xdr:col>3</xdr:col>
      <xdr:colOff>171450</xdr:colOff>
      <xdr:row>19</xdr:row>
      <xdr:rowOff>257175</xdr:rowOff>
    </xdr:from>
    <xdr:to>
      <xdr:col>9</xdr:col>
      <xdr:colOff>114866</xdr:colOff>
      <xdr:row>21</xdr:row>
      <xdr:rowOff>38149</xdr:rowOff>
    </xdr:to>
    <xdr:pic>
      <xdr:nvPicPr>
        <xdr:cNvPr id="4" name="図 3">
          <a:extLst>
            <a:ext uri="{FF2B5EF4-FFF2-40B4-BE49-F238E27FC236}">
              <a16:creationId xmlns:a16="http://schemas.microsoft.com/office/drawing/2014/main" id="{1E396068-FFFA-06B7-B3C9-6F340EA0EA88}"/>
            </a:ext>
          </a:extLst>
        </xdr:cNvPr>
        <xdr:cNvPicPr>
          <a:picLocks noChangeAspect="1"/>
        </xdr:cNvPicPr>
      </xdr:nvPicPr>
      <xdr:blipFill>
        <a:blip xmlns:r="http://schemas.openxmlformats.org/officeDocument/2006/relationships" r:embed="rId3"/>
        <a:stretch>
          <a:fillRect/>
        </a:stretch>
      </xdr:blipFill>
      <xdr:spPr>
        <a:xfrm>
          <a:off x="2228850" y="4362450"/>
          <a:ext cx="4058216" cy="352474"/>
        </a:xfrm>
        <a:prstGeom prst="rect">
          <a:avLst/>
        </a:prstGeom>
      </xdr:spPr>
    </xdr:pic>
    <xdr:clientData/>
  </xdr:twoCellAnchor>
  <xdr:twoCellAnchor>
    <xdr:from>
      <xdr:col>5</xdr:col>
      <xdr:colOff>476250</xdr:colOff>
      <xdr:row>18</xdr:row>
      <xdr:rowOff>209550</xdr:rowOff>
    </xdr:from>
    <xdr:to>
      <xdr:col>5</xdr:col>
      <xdr:colOff>504825</xdr:colOff>
      <xdr:row>20</xdr:row>
      <xdr:rowOff>9525</xdr:rowOff>
    </xdr:to>
    <xdr:cxnSp macro="">
      <xdr:nvCxnSpPr>
        <xdr:cNvPr id="6" name="直線矢印コネクタ 5">
          <a:extLst>
            <a:ext uri="{FF2B5EF4-FFF2-40B4-BE49-F238E27FC236}">
              <a16:creationId xmlns:a16="http://schemas.microsoft.com/office/drawing/2014/main" id="{E5E66219-AA5B-8ED5-DBDC-9F0BCCC789E6}"/>
            </a:ext>
          </a:extLst>
        </xdr:cNvPr>
        <xdr:cNvCxnSpPr/>
      </xdr:nvCxnSpPr>
      <xdr:spPr bwMode="auto">
        <a:xfrm>
          <a:off x="3905250" y="4029075"/>
          <a:ext cx="28575" cy="371475"/>
        </a:xfrm>
        <a:prstGeom prst="straightConnector1">
          <a:avLst/>
        </a:prstGeom>
        <a:solidFill>
          <a:srgbClr val="FFFFFF"/>
        </a:solidFill>
        <a:ln w="38100" cap="flat" cmpd="sng" algn="ctr">
          <a:solidFill>
            <a:schemeClr val="tx2">
              <a:lumMod val="40000"/>
              <a:lumOff val="60000"/>
            </a:schemeClr>
          </a:solidFill>
          <a:prstDash val="solid"/>
          <a:round/>
          <a:headEnd type="none" w="med" len="med"/>
          <a:tailEnd type="triangle"/>
        </a:ln>
        <a:effectLst/>
      </xdr:spPr>
    </xdr:cxnSp>
    <xdr:clientData/>
  </xdr:twoCellAnchor>
  <xdr:twoCellAnchor>
    <xdr:from>
      <xdr:col>8</xdr:col>
      <xdr:colOff>295275</xdr:colOff>
      <xdr:row>19</xdr:row>
      <xdr:rowOff>0</xdr:rowOff>
    </xdr:from>
    <xdr:to>
      <xdr:col>9</xdr:col>
      <xdr:colOff>438150</xdr:colOff>
      <xdr:row>25</xdr:row>
      <xdr:rowOff>257175</xdr:rowOff>
    </xdr:to>
    <xdr:cxnSp macro="">
      <xdr:nvCxnSpPr>
        <xdr:cNvPr id="9" name="直線矢印コネクタ 8">
          <a:extLst>
            <a:ext uri="{FF2B5EF4-FFF2-40B4-BE49-F238E27FC236}">
              <a16:creationId xmlns:a16="http://schemas.microsoft.com/office/drawing/2014/main" id="{30F95922-6558-4D1F-89F4-1734D930BB20}"/>
            </a:ext>
          </a:extLst>
        </xdr:cNvPr>
        <xdr:cNvCxnSpPr/>
      </xdr:nvCxnSpPr>
      <xdr:spPr bwMode="auto">
        <a:xfrm flipH="1">
          <a:off x="5781675" y="4105275"/>
          <a:ext cx="828675" cy="1971675"/>
        </a:xfrm>
        <a:prstGeom prst="straightConnector1">
          <a:avLst/>
        </a:prstGeom>
        <a:solidFill>
          <a:srgbClr val="FFFFFF"/>
        </a:solidFill>
        <a:ln w="38100" cap="flat" cmpd="sng" algn="ctr">
          <a:solidFill>
            <a:srgbClr val="1F497D">
              <a:lumMod val="40000"/>
              <a:lumOff val="60000"/>
            </a:srgbClr>
          </a:solidFill>
          <a:prstDash val="solid"/>
          <a:round/>
          <a:headEnd type="none" w="med" len="med"/>
          <a:tailEnd type="triangle"/>
        </a:ln>
        <a:effectLst/>
      </xdr:spPr>
    </xdr:cxnSp>
    <xdr:clientData/>
  </xdr:twoCellAnchor>
  <xdr:twoCellAnchor>
    <xdr:from>
      <xdr:col>4</xdr:col>
      <xdr:colOff>457200</xdr:colOff>
      <xdr:row>18</xdr:row>
      <xdr:rowOff>238125</xdr:rowOff>
    </xdr:from>
    <xdr:to>
      <xdr:col>4</xdr:col>
      <xdr:colOff>485775</xdr:colOff>
      <xdr:row>20</xdr:row>
      <xdr:rowOff>38100</xdr:rowOff>
    </xdr:to>
    <xdr:cxnSp macro="">
      <xdr:nvCxnSpPr>
        <xdr:cNvPr id="13" name="直線矢印コネクタ 12">
          <a:extLst>
            <a:ext uri="{FF2B5EF4-FFF2-40B4-BE49-F238E27FC236}">
              <a16:creationId xmlns:a16="http://schemas.microsoft.com/office/drawing/2014/main" id="{A657F972-72E0-4175-95C9-40BFAEF1BB17}"/>
            </a:ext>
          </a:extLst>
        </xdr:cNvPr>
        <xdr:cNvCxnSpPr/>
      </xdr:nvCxnSpPr>
      <xdr:spPr bwMode="auto">
        <a:xfrm>
          <a:off x="3200400" y="4057650"/>
          <a:ext cx="28575" cy="371475"/>
        </a:xfrm>
        <a:prstGeom prst="straightConnector1">
          <a:avLst/>
        </a:prstGeom>
        <a:solidFill>
          <a:srgbClr val="FFFFFF"/>
        </a:solidFill>
        <a:ln w="38100" cap="flat" cmpd="sng" algn="ctr">
          <a:solidFill>
            <a:schemeClr val="tx2">
              <a:lumMod val="40000"/>
              <a:lumOff val="60000"/>
            </a:schemeClr>
          </a:solidFill>
          <a:prstDash val="solid"/>
          <a:round/>
          <a:headEnd type="none" w="med" len="med"/>
          <a:tailEnd type="triangle"/>
        </a:ln>
        <a:effectLst/>
      </xdr:spPr>
    </xdr:cxnSp>
    <xdr:clientData/>
  </xdr:twoCellAnchor>
  <xdr:twoCellAnchor>
    <xdr:from>
      <xdr:col>6</xdr:col>
      <xdr:colOff>638175</xdr:colOff>
      <xdr:row>18</xdr:row>
      <xdr:rowOff>209550</xdr:rowOff>
    </xdr:from>
    <xdr:to>
      <xdr:col>6</xdr:col>
      <xdr:colOff>666750</xdr:colOff>
      <xdr:row>20</xdr:row>
      <xdr:rowOff>9525</xdr:rowOff>
    </xdr:to>
    <xdr:cxnSp macro="">
      <xdr:nvCxnSpPr>
        <xdr:cNvPr id="14" name="直線矢印コネクタ 13">
          <a:extLst>
            <a:ext uri="{FF2B5EF4-FFF2-40B4-BE49-F238E27FC236}">
              <a16:creationId xmlns:a16="http://schemas.microsoft.com/office/drawing/2014/main" id="{D0E4F88B-3383-434E-A5EB-6F4866F6641D}"/>
            </a:ext>
          </a:extLst>
        </xdr:cNvPr>
        <xdr:cNvCxnSpPr/>
      </xdr:nvCxnSpPr>
      <xdr:spPr bwMode="auto">
        <a:xfrm>
          <a:off x="4752975" y="4029075"/>
          <a:ext cx="28575" cy="371475"/>
        </a:xfrm>
        <a:prstGeom prst="straightConnector1">
          <a:avLst/>
        </a:prstGeom>
        <a:solidFill>
          <a:srgbClr val="FFFFFF"/>
        </a:solidFill>
        <a:ln w="38100" cap="flat" cmpd="sng" algn="ctr">
          <a:solidFill>
            <a:schemeClr val="tx2">
              <a:lumMod val="40000"/>
              <a:lumOff val="60000"/>
            </a:schemeClr>
          </a:solidFill>
          <a:prstDash val="solid"/>
          <a:round/>
          <a:headEnd type="none" w="med" len="med"/>
          <a:tailEnd type="triangle"/>
        </a:ln>
        <a:effectLst/>
      </xdr:spPr>
    </xdr:cxnSp>
    <xdr:clientData/>
  </xdr:twoCellAnchor>
  <xdr:twoCellAnchor>
    <xdr:from>
      <xdr:col>2</xdr:col>
      <xdr:colOff>666750</xdr:colOff>
      <xdr:row>19</xdr:row>
      <xdr:rowOff>0</xdr:rowOff>
    </xdr:from>
    <xdr:to>
      <xdr:col>3</xdr:col>
      <xdr:colOff>133350</xdr:colOff>
      <xdr:row>22</xdr:row>
      <xdr:rowOff>276225</xdr:rowOff>
    </xdr:to>
    <xdr:cxnSp macro="">
      <xdr:nvCxnSpPr>
        <xdr:cNvPr id="16" name="直線矢印コネクタ 15">
          <a:extLst>
            <a:ext uri="{FF2B5EF4-FFF2-40B4-BE49-F238E27FC236}">
              <a16:creationId xmlns:a16="http://schemas.microsoft.com/office/drawing/2014/main" id="{C08D0B21-B879-47EB-9289-08F8E9C04EBC}"/>
            </a:ext>
          </a:extLst>
        </xdr:cNvPr>
        <xdr:cNvCxnSpPr/>
      </xdr:nvCxnSpPr>
      <xdr:spPr bwMode="auto">
        <a:xfrm>
          <a:off x="2038350" y="4105275"/>
          <a:ext cx="152400" cy="1133475"/>
        </a:xfrm>
        <a:prstGeom prst="straightConnector1">
          <a:avLst/>
        </a:prstGeom>
        <a:solidFill>
          <a:srgbClr val="FFFFFF"/>
        </a:solidFill>
        <a:ln w="38100" cap="flat" cmpd="sng" algn="ctr">
          <a:solidFill>
            <a:schemeClr val="tx2">
              <a:lumMod val="40000"/>
              <a:lumOff val="60000"/>
            </a:schemeClr>
          </a:solidFill>
          <a:prstDash val="solid"/>
          <a:round/>
          <a:headEnd type="none" w="med" len="med"/>
          <a:tailEnd type="triangle"/>
        </a:ln>
        <a:effectLst/>
      </xdr:spPr>
    </xdr:cxnSp>
    <xdr:clientData/>
  </xdr:twoCellAnchor>
  <xdr:twoCellAnchor editAs="oneCell">
    <xdr:from>
      <xdr:col>1</xdr:col>
      <xdr:colOff>591309</xdr:colOff>
      <xdr:row>32</xdr:row>
      <xdr:rowOff>19050</xdr:rowOff>
    </xdr:from>
    <xdr:to>
      <xdr:col>6</xdr:col>
      <xdr:colOff>412749</xdr:colOff>
      <xdr:row>45</xdr:row>
      <xdr:rowOff>244475</xdr:rowOff>
    </xdr:to>
    <xdr:pic>
      <xdr:nvPicPr>
        <xdr:cNvPr id="5" name="図 4">
          <a:extLst>
            <a:ext uri="{FF2B5EF4-FFF2-40B4-BE49-F238E27FC236}">
              <a16:creationId xmlns:a16="http://schemas.microsoft.com/office/drawing/2014/main" id="{20DA5022-D568-3068-992F-AE45C6EBB124}"/>
            </a:ext>
          </a:extLst>
        </xdr:cNvPr>
        <xdr:cNvPicPr>
          <a:picLocks noChangeAspect="1"/>
        </xdr:cNvPicPr>
      </xdr:nvPicPr>
      <xdr:blipFill>
        <a:blip xmlns:r="http://schemas.openxmlformats.org/officeDocument/2006/relationships" r:embed="rId4"/>
        <a:stretch>
          <a:fillRect/>
        </a:stretch>
      </xdr:blipFill>
      <xdr:spPr>
        <a:xfrm>
          <a:off x="1219959" y="8610600"/>
          <a:ext cx="2964690" cy="3940175"/>
        </a:xfrm>
        <a:prstGeom prst="rect">
          <a:avLst/>
        </a:prstGeom>
        <a:ln>
          <a:solidFill>
            <a:schemeClr val="tx1"/>
          </a:solidFill>
        </a:ln>
      </xdr:spPr>
    </xdr:pic>
    <xdr:clientData/>
  </xdr:twoCellAnchor>
  <xdr:twoCellAnchor>
    <xdr:from>
      <xdr:col>5</xdr:col>
      <xdr:colOff>120650</xdr:colOff>
      <xdr:row>18</xdr:row>
      <xdr:rowOff>215900</xdr:rowOff>
    </xdr:from>
    <xdr:to>
      <xdr:col>5</xdr:col>
      <xdr:colOff>371475</xdr:colOff>
      <xdr:row>36</xdr:row>
      <xdr:rowOff>257175</xdr:rowOff>
    </xdr:to>
    <xdr:cxnSp macro="">
      <xdr:nvCxnSpPr>
        <xdr:cNvPr id="7" name="直線矢印コネクタ 6">
          <a:extLst>
            <a:ext uri="{FF2B5EF4-FFF2-40B4-BE49-F238E27FC236}">
              <a16:creationId xmlns:a16="http://schemas.microsoft.com/office/drawing/2014/main" id="{850C0B9A-286E-48DA-9F19-EC82E4136385}"/>
            </a:ext>
          </a:extLst>
        </xdr:cNvPr>
        <xdr:cNvCxnSpPr/>
      </xdr:nvCxnSpPr>
      <xdr:spPr bwMode="auto">
        <a:xfrm>
          <a:off x="3263900" y="4806950"/>
          <a:ext cx="250825" cy="5184775"/>
        </a:xfrm>
        <a:prstGeom prst="straightConnector1">
          <a:avLst/>
        </a:prstGeom>
        <a:solidFill>
          <a:srgbClr val="FFFFFF"/>
        </a:solidFill>
        <a:ln w="38100" cap="flat" cmpd="sng" algn="ctr">
          <a:solidFill>
            <a:srgbClr val="1F497D">
              <a:lumMod val="40000"/>
              <a:lumOff val="60000"/>
            </a:srgbClr>
          </a:solidFill>
          <a:prstDash val="solid"/>
          <a:round/>
          <a:headEnd type="none" w="med" len="med"/>
          <a:tailEnd type="triangle"/>
        </a:ln>
        <a:effec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23813</xdr:colOff>
      <xdr:row>1</xdr:row>
      <xdr:rowOff>-1</xdr:rowOff>
    </xdr:from>
    <xdr:to>
      <xdr:col>9</xdr:col>
      <xdr:colOff>35718</xdr:colOff>
      <xdr:row>2</xdr:row>
      <xdr:rowOff>95249</xdr:rowOff>
    </xdr:to>
    <xdr:sp macro="" textlink="">
      <xdr:nvSpPr>
        <xdr:cNvPr id="2" name="四角形: 角を丸くする 1">
          <a:extLst>
            <a:ext uri="{FF2B5EF4-FFF2-40B4-BE49-F238E27FC236}">
              <a16:creationId xmlns:a16="http://schemas.microsoft.com/office/drawing/2014/main" id="{0A1FA34D-C3A9-4A04-97FD-A4EDE2ADC415}"/>
            </a:ext>
          </a:extLst>
        </xdr:cNvPr>
        <xdr:cNvSpPr/>
      </xdr:nvSpPr>
      <xdr:spPr bwMode="auto">
        <a:xfrm>
          <a:off x="142876" y="71437"/>
          <a:ext cx="2202655" cy="404812"/>
        </a:xfrm>
        <a:prstGeom prst="roundRect">
          <a:avLst/>
        </a:prstGeom>
        <a:solidFill>
          <a:srgbClr val="FFFFFF"/>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a:solidFill>
                <a:srgbClr val="FF0000"/>
              </a:solidFill>
            </a:rPr>
            <a:t>業種番号不明</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12700</xdr:colOff>
      <xdr:row>11</xdr:row>
      <xdr:rowOff>63500</xdr:rowOff>
    </xdr:from>
    <xdr:to>
      <xdr:col>19</xdr:col>
      <xdr:colOff>263770</xdr:colOff>
      <xdr:row>11</xdr:row>
      <xdr:rowOff>307731</xdr:rowOff>
    </xdr:to>
    <xdr:sp macro="" textlink="">
      <xdr:nvSpPr>
        <xdr:cNvPr id="4" name="四角形: 角を丸くする 3">
          <a:extLst>
            <a:ext uri="{FF2B5EF4-FFF2-40B4-BE49-F238E27FC236}">
              <a16:creationId xmlns:a16="http://schemas.microsoft.com/office/drawing/2014/main" id="{7DA45504-2431-4F8B-872A-619C45CCB3AB}"/>
            </a:ext>
          </a:extLst>
        </xdr:cNvPr>
        <xdr:cNvSpPr/>
      </xdr:nvSpPr>
      <xdr:spPr bwMode="auto">
        <a:xfrm>
          <a:off x="2889250" y="2063750"/>
          <a:ext cx="2772020" cy="244231"/>
        </a:xfrm>
        <a:prstGeom prst="roundRect">
          <a:avLst/>
        </a:prstGeom>
        <a:solidFill>
          <a:srgbClr val="FFFFFF"/>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800" b="0">
              <a:solidFill>
                <a:srgbClr val="FF0000"/>
              </a:solidFill>
            </a:rPr>
            <a:t>メリット適用の事業所様は青色セルに料率を転記してください</a:t>
          </a:r>
        </a:p>
      </xdr:txBody>
    </xdr:sp>
    <xdr:clientData/>
  </xdr:twoCellAnchor>
  <xdr:twoCellAnchor>
    <xdr:from>
      <xdr:col>16</xdr:col>
      <xdr:colOff>144098</xdr:colOff>
      <xdr:row>11</xdr:row>
      <xdr:rowOff>315058</xdr:rowOff>
    </xdr:from>
    <xdr:to>
      <xdr:col>16</xdr:col>
      <xdr:colOff>144098</xdr:colOff>
      <xdr:row>13</xdr:row>
      <xdr:rowOff>3909</xdr:rowOff>
    </xdr:to>
    <xdr:cxnSp macro="">
      <xdr:nvCxnSpPr>
        <xdr:cNvPr id="5" name="直線矢印コネクタ 4">
          <a:extLst>
            <a:ext uri="{FF2B5EF4-FFF2-40B4-BE49-F238E27FC236}">
              <a16:creationId xmlns:a16="http://schemas.microsoft.com/office/drawing/2014/main" id="{D566E984-4869-43A2-8D50-786FC311AB9E}"/>
            </a:ext>
          </a:extLst>
        </xdr:cNvPr>
        <xdr:cNvCxnSpPr/>
      </xdr:nvCxnSpPr>
      <xdr:spPr bwMode="auto">
        <a:xfrm>
          <a:off x="4620848" y="2315308"/>
          <a:ext cx="0" cy="349251"/>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15</xdr:col>
      <xdr:colOff>177800</xdr:colOff>
      <xdr:row>43</xdr:row>
      <xdr:rowOff>76200</xdr:rowOff>
    </xdr:from>
    <xdr:to>
      <xdr:col>25</xdr:col>
      <xdr:colOff>82550</xdr:colOff>
      <xdr:row>50</xdr:row>
      <xdr:rowOff>38100</xdr:rowOff>
    </xdr:to>
    <xdr:sp macro="" textlink="">
      <xdr:nvSpPr>
        <xdr:cNvPr id="6" name="四角形: 角を丸くする 5">
          <a:extLst>
            <a:ext uri="{FF2B5EF4-FFF2-40B4-BE49-F238E27FC236}">
              <a16:creationId xmlns:a16="http://schemas.microsoft.com/office/drawing/2014/main" id="{31A5259D-641A-45B5-BB7C-55A2095B9D45}"/>
            </a:ext>
          </a:extLst>
        </xdr:cNvPr>
        <xdr:cNvSpPr/>
      </xdr:nvSpPr>
      <xdr:spPr bwMode="auto">
        <a:xfrm>
          <a:off x="4343400" y="7823200"/>
          <a:ext cx="2552700" cy="1219200"/>
        </a:xfrm>
        <a:prstGeom prst="roundRect">
          <a:avLst/>
        </a:prstGeom>
        <a:solidFill>
          <a:srgbClr val="FFFFFF"/>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t" upright="1"/>
        <a:lstStyle/>
        <a:p>
          <a:pPr algn="l"/>
          <a:endParaRPr kumimoji="1" lang="en-US" altLang="ja-JP" sz="800" b="0">
            <a:solidFill>
              <a:srgbClr val="FF0000"/>
            </a:solidFill>
          </a:endParaRPr>
        </a:p>
        <a:p>
          <a:pPr algn="l"/>
          <a:r>
            <a:rPr kumimoji="1" lang="ja-JP" altLang="en-US" sz="800" b="0">
              <a:solidFill>
                <a:srgbClr val="FF0000"/>
              </a:solidFill>
            </a:rPr>
            <a:t>特別加入者がいる場合は紙資料を転記し、継続する場合は「希望する基礎日額」をご記入ください。</a:t>
          </a:r>
        </a:p>
        <a:p>
          <a:pPr algn="l"/>
          <a:endParaRPr kumimoji="1" lang="en-US" altLang="ja-JP" sz="800" b="0">
            <a:solidFill>
              <a:srgbClr val="FF0000"/>
            </a:solidFill>
          </a:endParaRPr>
        </a:p>
        <a:p>
          <a:pPr algn="l"/>
          <a:r>
            <a:rPr kumimoji="1" lang="ja-JP" altLang="en-US" sz="800" b="0">
              <a:solidFill>
                <a:srgbClr val="FF0000"/>
              </a:solidFill>
            </a:rPr>
            <a:t>ご注意：　新規特別加入希望の場合、基礎日額変更の場合、特別加入脱退の場合は、別途手続きが必要です。当事務組合までご連絡ください。</a:t>
          </a:r>
          <a:endParaRPr kumimoji="1" lang="en-US" altLang="ja-JP" sz="800" b="0">
            <a:solidFill>
              <a:srgbClr val="FF0000"/>
            </a:solidFill>
          </a:endParaRPr>
        </a:p>
        <a:p>
          <a:pPr algn="l"/>
          <a:endParaRPr kumimoji="1" lang="ja-JP" altLang="en-US" sz="800" b="0">
            <a:solidFill>
              <a:srgbClr val="FF0000"/>
            </a:solidFill>
          </a:endParaRPr>
        </a:p>
      </xdr:txBody>
    </xdr:sp>
    <xdr:clientData/>
  </xdr:twoCellAnchor>
  <xdr:twoCellAnchor>
    <xdr:from>
      <xdr:col>15</xdr:col>
      <xdr:colOff>50800</xdr:colOff>
      <xdr:row>45</xdr:row>
      <xdr:rowOff>42008</xdr:rowOff>
    </xdr:from>
    <xdr:to>
      <xdr:col>15</xdr:col>
      <xdr:colOff>169498</xdr:colOff>
      <xdr:row>45</xdr:row>
      <xdr:rowOff>101600</xdr:rowOff>
    </xdr:to>
    <xdr:cxnSp macro="">
      <xdr:nvCxnSpPr>
        <xdr:cNvPr id="7" name="直線矢印コネクタ 6">
          <a:extLst>
            <a:ext uri="{FF2B5EF4-FFF2-40B4-BE49-F238E27FC236}">
              <a16:creationId xmlns:a16="http://schemas.microsoft.com/office/drawing/2014/main" id="{D15FD91C-4D01-4D85-B6C6-9FD00D00C43E}"/>
            </a:ext>
          </a:extLst>
        </xdr:cNvPr>
        <xdr:cNvCxnSpPr/>
      </xdr:nvCxnSpPr>
      <xdr:spPr bwMode="auto">
        <a:xfrm flipH="1">
          <a:off x="4216400" y="8220808"/>
          <a:ext cx="118698" cy="59592"/>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26</xdr:col>
      <xdr:colOff>19051</xdr:colOff>
      <xdr:row>13</xdr:row>
      <xdr:rowOff>168275</xdr:rowOff>
    </xdr:from>
    <xdr:to>
      <xdr:col>28</xdr:col>
      <xdr:colOff>282576</xdr:colOff>
      <xdr:row>14</xdr:row>
      <xdr:rowOff>69606</xdr:rowOff>
    </xdr:to>
    <xdr:sp macro="" textlink="">
      <xdr:nvSpPr>
        <xdr:cNvPr id="2" name="四角形: 角を丸くする 1">
          <a:extLst>
            <a:ext uri="{FF2B5EF4-FFF2-40B4-BE49-F238E27FC236}">
              <a16:creationId xmlns:a16="http://schemas.microsoft.com/office/drawing/2014/main" id="{2DEB847B-E12D-4788-8618-57346D4F3C10}"/>
            </a:ext>
          </a:extLst>
        </xdr:cNvPr>
        <xdr:cNvSpPr/>
      </xdr:nvSpPr>
      <xdr:spPr bwMode="auto">
        <a:xfrm>
          <a:off x="7086601" y="2828925"/>
          <a:ext cx="771525" cy="231531"/>
        </a:xfrm>
        <a:prstGeom prst="roundRect">
          <a:avLst/>
        </a:prstGeom>
        <a:solidFill>
          <a:srgbClr val="FFFFFF"/>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800" b="0">
              <a:solidFill>
                <a:srgbClr val="FF0000"/>
              </a:solidFill>
            </a:rPr>
            <a:t>業種番号を転記</a:t>
          </a:r>
        </a:p>
      </xdr:txBody>
    </xdr:sp>
    <xdr:clientData/>
  </xdr:twoCellAnchor>
  <xdr:twoCellAnchor>
    <xdr:from>
      <xdr:col>26</xdr:col>
      <xdr:colOff>25400</xdr:colOff>
      <xdr:row>14</xdr:row>
      <xdr:rowOff>82550</xdr:rowOff>
    </xdr:from>
    <xdr:to>
      <xdr:col>27</xdr:col>
      <xdr:colOff>34925</xdr:colOff>
      <xdr:row>15</xdr:row>
      <xdr:rowOff>63500</xdr:rowOff>
    </xdr:to>
    <xdr:cxnSp macro="">
      <xdr:nvCxnSpPr>
        <xdr:cNvPr id="8" name="直線矢印コネクタ 7">
          <a:extLst>
            <a:ext uri="{FF2B5EF4-FFF2-40B4-BE49-F238E27FC236}">
              <a16:creationId xmlns:a16="http://schemas.microsoft.com/office/drawing/2014/main" id="{4C06AB3E-BD82-4153-81EF-C29E8A252391}"/>
            </a:ext>
          </a:extLst>
        </xdr:cNvPr>
        <xdr:cNvCxnSpPr/>
      </xdr:nvCxnSpPr>
      <xdr:spPr bwMode="auto">
        <a:xfrm flipH="1">
          <a:off x="7092950" y="3073400"/>
          <a:ext cx="263525" cy="13970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26</xdr:col>
      <xdr:colOff>38100</xdr:colOff>
      <xdr:row>22</xdr:row>
      <xdr:rowOff>161924</xdr:rowOff>
    </xdr:from>
    <xdr:to>
      <xdr:col>28</xdr:col>
      <xdr:colOff>323850</xdr:colOff>
      <xdr:row>27</xdr:row>
      <xdr:rowOff>47624</xdr:rowOff>
    </xdr:to>
    <xdr:sp macro="" textlink="">
      <xdr:nvSpPr>
        <xdr:cNvPr id="13" name="四角形: 角を丸くする 12">
          <a:extLst>
            <a:ext uri="{FF2B5EF4-FFF2-40B4-BE49-F238E27FC236}">
              <a16:creationId xmlns:a16="http://schemas.microsoft.com/office/drawing/2014/main" id="{7BA061D9-1BB7-4ADA-9D13-2AE8E0CE02BE}"/>
            </a:ext>
          </a:extLst>
        </xdr:cNvPr>
        <xdr:cNvSpPr/>
      </xdr:nvSpPr>
      <xdr:spPr bwMode="auto">
        <a:xfrm>
          <a:off x="7762875" y="4476749"/>
          <a:ext cx="838200" cy="695325"/>
        </a:xfrm>
        <a:prstGeom prst="roundRect">
          <a:avLst/>
        </a:prstGeom>
        <a:solidFill>
          <a:srgbClr val="FFFFFF"/>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800" b="0">
              <a:solidFill>
                <a:srgbClr val="FF0000"/>
              </a:solidFill>
            </a:rPr>
            <a:t>プルダウンの選択が１以外の場合いずれか記入</a:t>
          </a:r>
        </a:p>
      </xdr:txBody>
    </xdr:sp>
    <xdr:clientData/>
  </xdr:twoCellAnchor>
  <xdr:twoCellAnchor>
    <xdr:from>
      <xdr:col>25</xdr:col>
      <xdr:colOff>28575</xdr:colOff>
      <xdr:row>26</xdr:row>
      <xdr:rowOff>104775</xdr:rowOff>
    </xdr:from>
    <xdr:to>
      <xdr:col>26</xdr:col>
      <xdr:colOff>47625</xdr:colOff>
      <xdr:row>27</xdr:row>
      <xdr:rowOff>85725</xdr:rowOff>
    </xdr:to>
    <xdr:cxnSp macro="">
      <xdr:nvCxnSpPr>
        <xdr:cNvPr id="14" name="直線矢印コネクタ 13">
          <a:extLst>
            <a:ext uri="{FF2B5EF4-FFF2-40B4-BE49-F238E27FC236}">
              <a16:creationId xmlns:a16="http://schemas.microsoft.com/office/drawing/2014/main" id="{D57CE187-98F7-4C76-A4DE-E3B5844386C6}"/>
            </a:ext>
          </a:extLst>
        </xdr:cNvPr>
        <xdr:cNvCxnSpPr/>
      </xdr:nvCxnSpPr>
      <xdr:spPr bwMode="auto">
        <a:xfrm flipH="1">
          <a:off x="7477125" y="5067300"/>
          <a:ext cx="295275" cy="142875"/>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25</xdr:col>
      <xdr:colOff>28575</xdr:colOff>
      <xdr:row>25</xdr:row>
      <xdr:rowOff>0</xdr:rowOff>
    </xdr:from>
    <xdr:to>
      <xdr:col>26</xdr:col>
      <xdr:colOff>28575</xdr:colOff>
      <xdr:row>25</xdr:row>
      <xdr:rowOff>19050</xdr:rowOff>
    </xdr:to>
    <xdr:cxnSp macro="">
      <xdr:nvCxnSpPr>
        <xdr:cNvPr id="15" name="直線矢印コネクタ 14">
          <a:extLst>
            <a:ext uri="{FF2B5EF4-FFF2-40B4-BE49-F238E27FC236}">
              <a16:creationId xmlns:a16="http://schemas.microsoft.com/office/drawing/2014/main" id="{C4170213-2FD9-49DF-9C19-42512F89338D}"/>
            </a:ext>
          </a:extLst>
        </xdr:cNvPr>
        <xdr:cNvCxnSpPr/>
      </xdr:nvCxnSpPr>
      <xdr:spPr bwMode="auto">
        <a:xfrm flipH="1">
          <a:off x="7477125" y="4800600"/>
          <a:ext cx="276225" cy="1905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25</xdr:col>
      <xdr:colOff>19050</xdr:colOff>
      <xdr:row>24</xdr:row>
      <xdr:rowOff>9525</xdr:rowOff>
    </xdr:from>
    <xdr:to>
      <xdr:col>26</xdr:col>
      <xdr:colOff>38100</xdr:colOff>
      <xdr:row>24</xdr:row>
      <xdr:rowOff>19050</xdr:rowOff>
    </xdr:to>
    <xdr:cxnSp macro="">
      <xdr:nvCxnSpPr>
        <xdr:cNvPr id="17" name="直線矢印コネクタ 16">
          <a:extLst>
            <a:ext uri="{FF2B5EF4-FFF2-40B4-BE49-F238E27FC236}">
              <a16:creationId xmlns:a16="http://schemas.microsoft.com/office/drawing/2014/main" id="{E77D574A-B1FE-4318-8C6D-69BB2E410B30}"/>
            </a:ext>
          </a:extLst>
        </xdr:cNvPr>
        <xdr:cNvCxnSpPr/>
      </xdr:nvCxnSpPr>
      <xdr:spPr bwMode="auto">
        <a:xfrm flipH="1">
          <a:off x="7467600" y="4648200"/>
          <a:ext cx="295275" cy="9525"/>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26</xdr:col>
      <xdr:colOff>51955</xdr:colOff>
      <xdr:row>16</xdr:row>
      <xdr:rowOff>155864</xdr:rowOff>
    </xdr:from>
    <xdr:to>
      <xdr:col>28</xdr:col>
      <xdr:colOff>536864</xdr:colOff>
      <xdr:row>21</xdr:row>
      <xdr:rowOff>86591</xdr:rowOff>
    </xdr:to>
    <xdr:sp macro="" textlink="">
      <xdr:nvSpPr>
        <xdr:cNvPr id="3" name="四角形: 角を丸くする 2">
          <a:extLst>
            <a:ext uri="{FF2B5EF4-FFF2-40B4-BE49-F238E27FC236}">
              <a16:creationId xmlns:a16="http://schemas.microsoft.com/office/drawing/2014/main" id="{5DC79E0F-C1AF-45DB-814B-980F44077B0E}"/>
            </a:ext>
          </a:extLst>
        </xdr:cNvPr>
        <xdr:cNvSpPr/>
      </xdr:nvSpPr>
      <xdr:spPr>
        <a:xfrm>
          <a:off x="7417955" y="3729182"/>
          <a:ext cx="992909" cy="738909"/>
        </a:xfrm>
        <a:prstGeom prst="roundRect">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a:solidFill>
                <a:srgbClr val="FF0000"/>
              </a:solidFill>
            </a:rPr>
            <a:t>元請工事の請負金額の見込が前年度と大きく変わらなければ１</a:t>
          </a:r>
        </a:p>
      </xdr:txBody>
    </xdr:sp>
    <xdr:clientData/>
  </xdr:twoCellAnchor>
  <xdr:twoCellAnchor>
    <xdr:from>
      <xdr:col>25</xdr:col>
      <xdr:colOff>230910</xdr:colOff>
      <xdr:row>20</xdr:row>
      <xdr:rowOff>75045</xdr:rowOff>
    </xdr:from>
    <xdr:to>
      <xdr:col>26</xdr:col>
      <xdr:colOff>132773</xdr:colOff>
      <xdr:row>20</xdr:row>
      <xdr:rowOff>131041</xdr:rowOff>
    </xdr:to>
    <xdr:cxnSp macro="">
      <xdr:nvCxnSpPr>
        <xdr:cNvPr id="9" name="直線矢印コネクタ 8">
          <a:extLst>
            <a:ext uri="{FF2B5EF4-FFF2-40B4-BE49-F238E27FC236}">
              <a16:creationId xmlns:a16="http://schemas.microsoft.com/office/drawing/2014/main" id="{EC8E094A-3CAC-49F1-97E4-DD27D6181E28}"/>
            </a:ext>
          </a:extLst>
        </xdr:cNvPr>
        <xdr:cNvCxnSpPr/>
      </xdr:nvCxnSpPr>
      <xdr:spPr bwMode="auto">
        <a:xfrm flipH="1">
          <a:off x="7342910" y="4294909"/>
          <a:ext cx="155863" cy="55996"/>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23813</xdr:colOff>
      <xdr:row>1</xdr:row>
      <xdr:rowOff>-1</xdr:rowOff>
    </xdr:from>
    <xdr:to>
      <xdr:col>13</xdr:col>
      <xdr:colOff>226218</xdr:colOff>
      <xdr:row>2</xdr:row>
      <xdr:rowOff>95249</xdr:rowOff>
    </xdr:to>
    <xdr:sp macro="" textlink="">
      <xdr:nvSpPr>
        <xdr:cNvPr id="2" name="四角形: 角を丸くする 1">
          <a:extLst>
            <a:ext uri="{FF2B5EF4-FFF2-40B4-BE49-F238E27FC236}">
              <a16:creationId xmlns:a16="http://schemas.microsoft.com/office/drawing/2014/main" id="{CB58BC25-EA7D-4003-BD71-164B8D65E373}"/>
            </a:ext>
          </a:extLst>
        </xdr:cNvPr>
        <xdr:cNvSpPr/>
      </xdr:nvSpPr>
      <xdr:spPr bwMode="auto">
        <a:xfrm>
          <a:off x="142876" y="71437"/>
          <a:ext cx="3488530" cy="404812"/>
        </a:xfrm>
        <a:prstGeom prst="roundRect">
          <a:avLst/>
        </a:prstGeom>
        <a:solidFill>
          <a:srgbClr val="FFFFFF"/>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a:solidFill>
                <a:srgbClr val="FF0000"/>
              </a:solidFill>
            </a:rPr>
            <a:t>業種番号</a:t>
          </a:r>
          <a:r>
            <a:rPr kumimoji="1" lang="en-US" altLang="ja-JP" sz="1600">
              <a:solidFill>
                <a:srgbClr val="FF0000"/>
              </a:solidFill>
            </a:rPr>
            <a:t>32</a:t>
          </a:r>
          <a:r>
            <a:rPr kumimoji="1" lang="ja-JP" altLang="en-US" sz="1600">
              <a:solidFill>
                <a:srgbClr val="FF0000"/>
              </a:solidFill>
            </a:rPr>
            <a:t>　道路新設事業</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23813</xdr:colOff>
      <xdr:row>1</xdr:row>
      <xdr:rowOff>-1</xdr:rowOff>
    </xdr:from>
    <xdr:to>
      <xdr:col>13</xdr:col>
      <xdr:colOff>166688</xdr:colOff>
      <xdr:row>2</xdr:row>
      <xdr:rowOff>95249</xdr:rowOff>
    </xdr:to>
    <xdr:sp macro="" textlink="">
      <xdr:nvSpPr>
        <xdr:cNvPr id="2" name="四角形: 角を丸くする 1">
          <a:extLst>
            <a:ext uri="{FF2B5EF4-FFF2-40B4-BE49-F238E27FC236}">
              <a16:creationId xmlns:a16="http://schemas.microsoft.com/office/drawing/2014/main" id="{055859ED-6014-474E-B3D4-E7F99985AE7F}"/>
            </a:ext>
          </a:extLst>
        </xdr:cNvPr>
        <xdr:cNvSpPr/>
      </xdr:nvSpPr>
      <xdr:spPr bwMode="auto">
        <a:xfrm>
          <a:off x="138113" y="76199"/>
          <a:ext cx="3457575" cy="400050"/>
        </a:xfrm>
        <a:prstGeom prst="roundRect">
          <a:avLst/>
        </a:prstGeom>
        <a:solidFill>
          <a:srgbClr val="FFFFFF"/>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a:solidFill>
                <a:srgbClr val="FF0000"/>
              </a:solidFill>
            </a:rPr>
            <a:t>業種番号</a:t>
          </a:r>
          <a:r>
            <a:rPr kumimoji="1" lang="en-US" altLang="ja-JP" sz="1600">
              <a:solidFill>
                <a:srgbClr val="FF0000"/>
              </a:solidFill>
            </a:rPr>
            <a:t>33</a:t>
          </a:r>
          <a:r>
            <a:rPr kumimoji="1" lang="ja-JP" altLang="en-US" sz="1600">
              <a:solidFill>
                <a:srgbClr val="FF0000"/>
              </a:solidFill>
            </a:rPr>
            <a:t>　舗装工事業</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23813</xdr:colOff>
      <xdr:row>1</xdr:row>
      <xdr:rowOff>-1</xdr:rowOff>
    </xdr:from>
    <xdr:to>
      <xdr:col>13</xdr:col>
      <xdr:colOff>166688</xdr:colOff>
      <xdr:row>2</xdr:row>
      <xdr:rowOff>95249</xdr:rowOff>
    </xdr:to>
    <xdr:sp macro="" textlink="">
      <xdr:nvSpPr>
        <xdr:cNvPr id="2" name="四角形: 角を丸くする 1">
          <a:extLst>
            <a:ext uri="{FF2B5EF4-FFF2-40B4-BE49-F238E27FC236}">
              <a16:creationId xmlns:a16="http://schemas.microsoft.com/office/drawing/2014/main" id="{0EC0EA62-2B2E-EAEC-FF73-042008AA7CD8}"/>
            </a:ext>
          </a:extLst>
        </xdr:cNvPr>
        <xdr:cNvSpPr/>
      </xdr:nvSpPr>
      <xdr:spPr bwMode="auto">
        <a:xfrm>
          <a:off x="142876" y="71437"/>
          <a:ext cx="3429000" cy="404812"/>
        </a:xfrm>
        <a:prstGeom prst="roundRect">
          <a:avLst/>
        </a:prstGeom>
        <a:solidFill>
          <a:srgbClr val="FFFFFF"/>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a:solidFill>
                <a:srgbClr val="FF0000"/>
              </a:solidFill>
            </a:rPr>
            <a:t>業種番号</a:t>
          </a:r>
          <a:r>
            <a:rPr kumimoji="1" lang="en-US" altLang="ja-JP" sz="1600">
              <a:solidFill>
                <a:srgbClr val="FF0000"/>
              </a:solidFill>
            </a:rPr>
            <a:t>35</a:t>
          </a:r>
          <a:r>
            <a:rPr kumimoji="1" lang="ja-JP" altLang="en-US" sz="1600">
              <a:solidFill>
                <a:srgbClr val="FF0000"/>
              </a:solidFill>
            </a:rPr>
            <a:t>　建築事業</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23812</xdr:colOff>
      <xdr:row>1</xdr:row>
      <xdr:rowOff>-1</xdr:rowOff>
    </xdr:from>
    <xdr:to>
      <xdr:col>16</xdr:col>
      <xdr:colOff>23813</xdr:colOff>
      <xdr:row>2</xdr:row>
      <xdr:rowOff>95249</xdr:rowOff>
    </xdr:to>
    <xdr:sp macro="" textlink="">
      <xdr:nvSpPr>
        <xdr:cNvPr id="2" name="四角形: 角を丸くする 1">
          <a:extLst>
            <a:ext uri="{FF2B5EF4-FFF2-40B4-BE49-F238E27FC236}">
              <a16:creationId xmlns:a16="http://schemas.microsoft.com/office/drawing/2014/main" id="{F0086A55-5C9C-43F4-8C56-7948064D8C4F}"/>
            </a:ext>
          </a:extLst>
        </xdr:cNvPr>
        <xdr:cNvSpPr/>
      </xdr:nvSpPr>
      <xdr:spPr bwMode="auto">
        <a:xfrm>
          <a:off x="142875" y="71437"/>
          <a:ext cx="4036219" cy="404812"/>
        </a:xfrm>
        <a:prstGeom prst="roundRect">
          <a:avLst/>
        </a:prstGeom>
        <a:solidFill>
          <a:srgbClr val="FFFFFF"/>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a:solidFill>
                <a:srgbClr val="FF0000"/>
              </a:solidFill>
            </a:rPr>
            <a:t>業種番号</a:t>
          </a:r>
          <a:r>
            <a:rPr kumimoji="1" lang="en-US" altLang="ja-JP" sz="1600">
              <a:solidFill>
                <a:srgbClr val="FF0000"/>
              </a:solidFill>
            </a:rPr>
            <a:t>38</a:t>
          </a:r>
          <a:r>
            <a:rPr kumimoji="1" lang="ja-JP" altLang="en-US" sz="1600">
              <a:solidFill>
                <a:srgbClr val="FF0000"/>
              </a:solidFill>
            </a:rPr>
            <a:t>　既設建築物設備工事業</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23812</xdr:colOff>
      <xdr:row>1</xdr:row>
      <xdr:rowOff>-1</xdr:rowOff>
    </xdr:from>
    <xdr:to>
      <xdr:col>27</xdr:col>
      <xdr:colOff>107156</xdr:colOff>
      <xdr:row>2</xdr:row>
      <xdr:rowOff>95249</xdr:rowOff>
    </xdr:to>
    <xdr:sp macro="" textlink="">
      <xdr:nvSpPr>
        <xdr:cNvPr id="2" name="四角形: 角を丸くする 1">
          <a:extLst>
            <a:ext uri="{FF2B5EF4-FFF2-40B4-BE49-F238E27FC236}">
              <a16:creationId xmlns:a16="http://schemas.microsoft.com/office/drawing/2014/main" id="{32AAF29B-0F93-4C58-9853-F97257EF8148}"/>
            </a:ext>
          </a:extLst>
        </xdr:cNvPr>
        <xdr:cNvSpPr/>
      </xdr:nvSpPr>
      <xdr:spPr bwMode="auto">
        <a:xfrm>
          <a:off x="142875" y="71437"/>
          <a:ext cx="6655594" cy="404812"/>
        </a:xfrm>
        <a:prstGeom prst="roundRect">
          <a:avLst/>
        </a:prstGeom>
        <a:solidFill>
          <a:srgbClr val="FFFFFF"/>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a:solidFill>
                <a:srgbClr val="FF0000"/>
              </a:solidFill>
            </a:rPr>
            <a:t>業種番号</a:t>
          </a:r>
          <a:r>
            <a:rPr kumimoji="1" lang="en-US" altLang="ja-JP" sz="1600">
              <a:solidFill>
                <a:srgbClr val="FF0000"/>
              </a:solidFill>
            </a:rPr>
            <a:t>36</a:t>
          </a:r>
          <a:r>
            <a:rPr kumimoji="1" lang="ja-JP" altLang="en-US" sz="1600">
              <a:solidFill>
                <a:srgbClr val="FF0000"/>
              </a:solidFill>
            </a:rPr>
            <a:t>　機械装置組立又は据付の事業（組立又は取り付け）</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23812</xdr:colOff>
      <xdr:row>1</xdr:row>
      <xdr:rowOff>-1</xdr:rowOff>
    </xdr:from>
    <xdr:to>
      <xdr:col>22</xdr:col>
      <xdr:colOff>142875</xdr:colOff>
      <xdr:row>2</xdr:row>
      <xdr:rowOff>95249</xdr:rowOff>
    </xdr:to>
    <xdr:sp macro="" textlink="">
      <xdr:nvSpPr>
        <xdr:cNvPr id="2" name="四角形: 角を丸くする 1">
          <a:extLst>
            <a:ext uri="{FF2B5EF4-FFF2-40B4-BE49-F238E27FC236}">
              <a16:creationId xmlns:a16="http://schemas.microsoft.com/office/drawing/2014/main" id="{BFF8FE47-D379-4B1F-BFB9-DF5CDD69E944}"/>
            </a:ext>
          </a:extLst>
        </xdr:cNvPr>
        <xdr:cNvSpPr/>
      </xdr:nvSpPr>
      <xdr:spPr bwMode="auto">
        <a:xfrm>
          <a:off x="142875" y="71437"/>
          <a:ext cx="5572125" cy="404812"/>
        </a:xfrm>
        <a:prstGeom prst="roundRect">
          <a:avLst/>
        </a:prstGeom>
        <a:solidFill>
          <a:srgbClr val="FFFFFF"/>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a:solidFill>
                <a:srgbClr val="FF0000"/>
              </a:solidFill>
            </a:rPr>
            <a:t>業種番号</a:t>
          </a:r>
          <a:r>
            <a:rPr kumimoji="1" lang="en-US" altLang="ja-JP" sz="1600">
              <a:solidFill>
                <a:srgbClr val="FF0000"/>
              </a:solidFill>
            </a:rPr>
            <a:t>36</a:t>
          </a:r>
          <a:r>
            <a:rPr kumimoji="1" lang="ja-JP" altLang="en-US" sz="1600">
              <a:solidFill>
                <a:srgbClr val="FF0000"/>
              </a:solidFill>
            </a:rPr>
            <a:t>　機械装置組立又は据付の事業（その他）</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23813</xdr:colOff>
      <xdr:row>1</xdr:row>
      <xdr:rowOff>-1</xdr:rowOff>
    </xdr:from>
    <xdr:to>
      <xdr:col>17</xdr:col>
      <xdr:colOff>178594</xdr:colOff>
      <xdr:row>2</xdr:row>
      <xdr:rowOff>95249</xdr:rowOff>
    </xdr:to>
    <xdr:sp macro="" textlink="">
      <xdr:nvSpPr>
        <xdr:cNvPr id="2" name="四角形: 角を丸くする 1">
          <a:extLst>
            <a:ext uri="{FF2B5EF4-FFF2-40B4-BE49-F238E27FC236}">
              <a16:creationId xmlns:a16="http://schemas.microsoft.com/office/drawing/2014/main" id="{949DF14F-6478-4977-B735-95B28B6C9572}"/>
            </a:ext>
          </a:extLst>
        </xdr:cNvPr>
        <xdr:cNvSpPr/>
      </xdr:nvSpPr>
      <xdr:spPr bwMode="auto">
        <a:xfrm>
          <a:off x="142876" y="71437"/>
          <a:ext cx="4429124" cy="404812"/>
        </a:xfrm>
        <a:prstGeom prst="roundRect">
          <a:avLst/>
        </a:prstGeom>
        <a:solidFill>
          <a:srgbClr val="FFFFFF"/>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a:solidFill>
                <a:srgbClr val="FF0000"/>
              </a:solidFill>
            </a:rPr>
            <a:t>業種番号</a:t>
          </a:r>
          <a:r>
            <a:rPr kumimoji="1" lang="en-US" altLang="ja-JP" sz="1600">
              <a:solidFill>
                <a:srgbClr val="FF0000"/>
              </a:solidFill>
            </a:rPr>
            <a:t>37</a:t>
          </a:r>
          <a:r>
            <a:rPr kumimoji="1" lang="ja-JP" altLang="en-US" sz="1600">
              <a:solidFill>
                <a:srgbClr val="FF0000"/>
              </a:solidFill>
            </a:rPr>
            <a:t>　その他の建設事業（土木等）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rouho@kawagoe.or.j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1AFA3-A39E-4EE5-BCE7-FE83BF96F2CC}">
  <sheetPr>
    <tabColor rgb="FFFF0000"/>
  </sheetPr>
  <dimension ref="B1:M57"/>
  <sheetViews>
    <sheetView showGridLines="0" tabSelected="1" workbookViewId="0"/>
  </sheetViews>
  <sheetFormatPr defaultColWidth="9" defaultRowHeight="22.5" customHeight="1" x14ac:dyDescent="0.2"/>
  <cols>
    <col min="1" max="1" width="3.90625" style="154" customWidth="1"/>
    <col min="2" max="16384" width="9" style="154"/>
  </cols>
  <sheetData>
    <row r="1" spans="2:9" ht="28.5" customHeight="1" x14ac:dyDescent="0.2"/>
    <row r="2" spans="2:9" ht="22.5" customHeight="1" x14ac:dyDescent="0.3">
      <c r="B2" s="155" t="s">
        <v>158</v>
      </c>
    </row>
    <row r="3" spans="2:9" ht="22.5" customHeight="1" x14ac:dyDescent="0.2">
      <c r="B3" s="216" t="s">
        <v>239</v>
      </c>
      <c r="C3" s="216"/>
      <c r="D3" s="216"/>
      <c r="E3" s="217"/>
    </row>
    <row r="5" spans="2:9" ht="22.5" customHeight="1" x14ac:dyDescent="0.2">
      <c r="B5" s="156" t="s">
        <v>30</v>
      </c>
      <c r="C5" s="157" t="s">
        <v>157</v>
      </c>
      <c r="D5" s="157"/>
      <c r="E5" s="157"/>
      <c r="F5" s="157"/>
      <c r="G5" s="157"/>
      <c r="H5" s="157"/>
    </row>
    <row r="6" spans="2:9" ht="22.5" customHeight="1" x14ac:dyDescent="0.2">
      <c r="B6" s="156"/>
      <c r="C6" s="157" t="s">
        <v>156</v>
      </c>
      <c r="D6" s="157"/>
      <c r="E6" s="157"/>
      <c r="F6" s="157"/>
      <c r="G6" s="157"/>
      <c r="H6" s="157"/>
    </row>
    <row r="7" spans="2:9" ht="9" customHeight="1" x14ac:dyDescent="0.2">
      <c r="B7" s="156"/>
      <c r="C7" s="157"/>
      <c r="D7" s="157"/>
      <c r="E7" s="157"/>
      <c r="F7" s="157"/>
      <c r="G7" s="157"/>
      <c r="H7" s="157"/>
    </row>
    <row r="8" spans="2:9" ht="22.5" customHeight="1" x14ac:dyDescent="0.2">
      <c r="B8" s="156" t="s">
        <v>75</v>
      </c>
      <c r="C8" s="157" t="s">
        <v>247</v>
      </c>
      <c r="D8" s="157"/>
      <c r="E8" s="157"/>
      <c r="F8" s="157"/>
      <c r="G8" s="157"/>
      <c r="H8" s="157"/>
    </row>
    <row r="9" spans="2:9" ht="22.5" customHeight="1" x14ac:dyDescent="0.2">
      <c r="B9" s="156"/>
      <c r="C9" s="157" t="s">
        <v>251</v>
      </c>
      <c r="D9" s="157"/>
      <c r="E9" s="157"/>
      <c r="F9" s="157"/>
      <c r="G9" s="157"/>
      <c r="H9" s="157"/>
    </row>
    <row r="10" spans="2:9" ht="22.5" customHeight="1" x14ac:dyDescent="0.2">
      <c r="B10" s="156"/>
      <c r="C10" s="158" t="s">
        <v>155</v>
      </c>
      <c r="D10" s="157"/>
      <c r="E10" s="157"/>
      <c r="F10" s="157"/>
      <c r="G10" s="157"/>
      <c r="H10" s="157"/>
    </row>
    <row r="11" spans="2:9" ht="22.5" customHeight="1" x14ac:dyDescent="0.2">
      <c r="B11" s="156"/>
      <c r="C11" s="158" t="s">
        <v>162</v>
      </c>
      <c r="D11" s="157"/>
      <c r="E11" s="157"/>
      <c r="F11" s="157"/>
      <c r="G11" s="157"/>
      <c r="H11" s="157"/>
    </row>
    <row r="12" spans="2:9" ht="9" customHeight="1" x14ac:dyDescent="0.2">
      <c r="B12" s="156"/>
      <c r="C12" s="157"/>
      <c r="D12" s="157"/>
      <c r="E12" s="157"/>
      <c r="F12" s="157"/>
      <c r="G12" s="157"/>
      <c r="H12" s="157"/>
    </row>
    <row r="13" spans="2:9" ht="22.5" customHeight="1" x14ac:dyDescent="0.2">
      <c r="B13" s="156" t="s">
        <v>46</v>
      </c>
      <c r="C13" s="158" t="s">
        <v>246</v>
      </c>
      <c r="D13" s="157"/>
      <c r="E13" s="157"/>
      <c r="F13" s="157"/>
      <c r="G13" s="157"/>
      <c r="H13" s="157"/>
    </row>
    <row r="14" spans="2:9" ht="22.5" customHeight="1" x14ac:dyDescent="0.2">
      <c r="B14" s="156"/>
      <c r="C14" s="158" t="s">
        <v>250</v>
      </c>
      <c r="D14" s="157"/>
      <c r="E14" s="157"/>
      <c r="F14" s="157"/>
      <c r="G14" s="157"/>
      <c r="H14" s="157"/>
    </row>
    <row r="15" spans="2:9" ht="9" customHeight="1" x14ac:dyDescent="0.2">
      <c r="B15" s="156"/>
      <c r="C15" s="157"/>
      <c r="D15" s="157"/>
      <c r="E15" s="157"/>
      <c r="F15" s="157"/>
      <c r="G15" s="157"/>
      <c r="H15" s="157"/>
    </row>
    <row r="16" spans="2:9" ht="22.5" customHeight="1" x14ac:dyDescent="0.2">
      <c r="B16" s="156" t="s">
        <v>248</v>
      </c>
      <c r="C16" s="157" t="s">
        <v>249</v>
      </c>
      <c r="D16" s="160"/>
      <c r="E16" s="160"/>
      <c r="F16" s="160"/>
      <c r="G16" s="160"/>
      <c r="H16" s="160"/>
      <c r="I16" s="160"/>
    </row>
    <row r="17" spans="2:13" ht="13.5" customHeight="1" x14ac:dyDescent="0.2">
      <c r="B17" s="159"/>
    </row>
    <row r="18" spans="2:13" ht="22.5" customHeight="1" x14ac:dyDescent="0.2">
      <c r="B18" s="159"/>
      <c r="C18" s="221" t="s">
        <v>161</v>
      </c>
      <c r="D18" s="222"/>
      <c r="E18" s="222"/>
      <c r="F18" s="222"/>
      <c r="G18" s="222"/>
      <c r="H18" s="222"/>
      <c r="I18" s="222"/>
      <c r="J18" s="223"/>
      <c r="K18" s="158"/>
      <c r="L18" s="158"/>
      <c r="M18" s="158"/>
    </row>
    <row r="19" spans="2:13" ht="22.5" customHeight="1" x14ac:dyDescent="0.2">
      <c r="B19" s="159"/>
      <c r="C19" s="224"/>
      <c r="D19" s="225"/>
      <c r="E19" s="225"/>
      <c r="F19" s="225"/>
      <c r="G19" s="225"/>
      <c r="H19" s="225"/>
      <c r="I19" s="225"/>
      <c r="J19" s="226"/>
      <c r="K19" s="158"/>
      <c r="L19" s="158"/>
      <c r="M19" s="158"/>
    </row>
    <row r="20" spans="2:13" ht="22.5" customHeight="1" x14ac:dyDescent="0.2">
      <c r="B20" s="159"/>
      <c r="C20" s="164"/>
      <c r="D20" s="164"/>
      <c r="E20" s="164"/>
      <c r="F20" s="164"/>
      <c r="G20" s="164"/>
      <c r="H20" s="164"/>
      <c r="I20" s="164"/>
      <c r="J20" s="164"/>
      <c r="K20" s="158"/>
      <c r="L20" s="158"/>
      <c r="M20" s="158"/>
    </row>
    <row r="21" spans="2:13" ht="22.5" customHeight="1" x14ac:dyDescent="0.2">
      <c r="B21" s="159"/>
      <c r="C21" s="164"/>
      <c r="D21" s="164"/>
      <c r="E21" s="164"/>
      <c r="F21" s="164"/>
      <c r="G21" s="164"/>
      <c r="H21" s="164"/>
      <c r="I21" s="164"/>
      <c r="J21" s="164"/>
      <c r="K21" s="158"/>
      <c r="L21" s="158"/>
      <c r="M21" s="158"/>
    </row>
    <row r="22" spans="2:13" ht="22.5" customHeight="1" x14ac:dyDescent="0.2">
      <c r="B22" s="159"/>
      <c r="C22" s="164"/>
      <c r="D22" s="164"/>
      <c r="E22" s="164"/>
      <c r="F22" s="164"/>
      <c r="G22" s="164"/>
      <c r="H22" s="164"/>
      <c r="I22" s="164"/>
      <c r="J22" s="164"/>
      <c r="K22" s="158"/>
      <c r="L22" s="158"/>
      <c r="M22" s="158"/>
    </row>
    <row r="23" spans="2:13" ht="22.5" customHeight="1" x14ac:dyDescent="0.2">
      <c r="B23" s="159"/>
      <c r="C23" s="164"/>
      <c r="D23" s="164"/>
      <c r="E23" s="164"/>
      <c r="F23" s="164"/>
      <c r="G23" s="164"/>
      <c r="H23" s="164"/>
      <c r="I23" s="164"/>
      <c r="J23" s="164"/>
      <c r="K23" s="158"/>
      <c r="L23" s="158"/>
      <c r="M23" s="158"/>
    </row>
    <row r="24" spans="2:13" ht="22.5" customHeight="1" x14ac:dyDescent="0.2">
      <c r="B24" s="159"/>
      <c r="C24" s="164"/>
      <c r="D24" s="164"/>
      <c r="E24" s="164"/>
      <c r="F24" s="164"/>
      <c r="G24" s="164"/>
      <c r="H24" s="164"/>
      <c r="I24" s="164"/>
      <c r="J24" s="164"/>
      <c r="K24" s="158"/>
      <c r="L24" s="158"/>
      <c r="M24" s="158"/>
    </row>
    <row r="25" spans="2:13" ht="22.5" customHeight="1" x14ac:dyDescent="0.2">
      <c r="B25" s="159"/>
      <c r="C25" s="164"/>
      <c r="D25" s="164"/>
      <c r="E25" s="164"/>
      <c r="F25" s="164"/>
      <c r="G25" s="164"/>
      <c r="H25" s="164"/>
      <c r="I25" s="164"/>
      <c r="J25" s="164"/>
      <c r="K25" s="158"/>
      <c r="L25" s="158"/>
      <c r="M25" s="158"/>
    </row>
    <row r="26" spans="2:13" ht="22.5" customHeight="1" x14ac:dyDescent="0.2">
      <c r="B26" s="159"/>
      <c r="C26" s="164"/>
      <c r="D26" s="164"/>
      <c r="E26" s="164"/>
      <c r="F26" s="164"/>
      <c r="G26" s="164"/>
      <c r="H26" s="164"/>
      <c r="I26" s="164"/>
      <c r="J26" s="164"/>
      <c r="K26" s="158"/>
      <c r="L26" s="158"/>
      <c r="M26" s="158"/>
    </row>
    <row r="27" spans="2:13" ht="22.5" customHeight="1" x14ac:dyDescent="0.2">
      <c r="B27" s="159"/>
      <c r="C27" s="164"/>
      <c r="D27" s="164"/>
      <c r="E27" s="164"/>
      <c r="F27" s="164"/>
      <c r="G27" s="164"/>
      <c r="H27" s="164"/>
      <c r="I27" s="164"/>
      <c r="J27" s="164"/>
      <c r="K27" s="158"/>
      <c r="L27" s="158"/>
      <c r="M27" s="158"/>
    </row>
    <row r="28" spans="2:13" ht="22.5" customHeight="1" x14ac:dyDescent="0.2">
      <c r="B28" s="159"/>
      <c r="C28" s="164"/>
      <c r="D28" s="164"/>
      <c r="E28" s="164"/>
      <c r="F28" s="164"/>
      <c r="G28" s="164"/>
      <c r="H28" s="164"/>
      <c r="I28" s="164"/>
      <c r="J28" s="164"/>
      <c r="K28" s="158"/>
      <c r="L28" s="158"/>
      <c r="M28" s="158"/>
    </row>
    <row r="29" spans="2:13" ht="22.5" customHeight="1" x14ac:dyDescent="0.2">
      <c r="B29" s="159"/>
      <c r="C29" s="164"/>
      <c r="D29" s="164"/>
      <c r="E29" s="164"/>
      <c r="F29" s="164"/>
      <c r="G29" s="164"/>
      <c r="H29" s="164"/>
      <c r="I29" s="164"/>
      <c r="J29" s="164"/>
      <c r="K29" s="158"/>
      <c r="L29" s="158"/>
      <c r="M29" s="158"/>
    </row>
    <row r="30" spans="2:13" ht="22.5" customHeight="1" x14ac:dyDescent="0.2">
      <c r="B30" s="159"/>
      <c r="C30" s="164"/>
      <c r="D30" s="164"/>
      <c r="E30" s="164"/>
      <c r="F30" s="164"/>
      <c r="G30" s="164"/>
      <c r="H30" s="164"/>
      <c r="I30" s="164"/>
      <c r="J30" s="164"/>
      <c r="K30" s="158"/>
      <c r="L30" s="158"/>
      <c r="M30" s="158"/>
    </row>
    <row r="31" spans="2:13" ht="22.5" customHeight="1" x14ac:dyDescent="0.2">
      <c r="B31" s="159"/>
      <c r="C31" s="164"/>
      <c r="D31" s="164"/>
      <c r="E31" s="164"/>
      <c r="F31" s="164"/>
      <c r="G31" s="164"/>
      <c r="H31" s="164"/>
      <c r="I31" s="164"/>
      <c r="J31" s="164"/>
      <c r="K31" s="158"/>
      <c r="L31" s="158"/>
      <c r="M31" s="158"/>
    </row>
    <row r="32" spans="2:13" ht="22.5" customHeight="1" x14ac:dyDescent="0.2">
      <c r="B32" s="159"/>
      <c r="C32" s="164"/>
      <c r="D32" s="164"/>
      <c r="E32" s="164"/>
      <c r="F32" s="164"/>
      <c r="G32" s="164"/>
      <c r="H32" s="164"/>
      <c r="I32" s="164"/>
      <c r="J32" s="164"/>
      <c r="K32" s="158"/>
      <c r="L32" s="158"/>
      <c r="M32" s="158"/>
    </row>
    <row r="33" spans="2:13" ht="22.5" customHeight="1" x14ac:dyDescent="0.2">
      <c r="B33" s="159"/>
      <c r="C33" s="164"/>
      <c r="D33" s="164"/>
      <c r="E33" s="164"/>
      <c r="F33" s="164"/>
      <c r="G33" s="164"/>
      <c r="H33" s="164"/>
      <c r="I33" s="164"/>
      <c r="J33" s="164"/>
      <c r="K33" s="158"/>
      <c r="L33" s="158"/>
      <c r="M33" s="158"/>
    </row>
    <row r="34" spans="2:13" ht="22.5" customHeight="1" x14ac:dyDescent="0.2">
      <c r="B34" s="159"/>
      <c r="C34" s="164"/>
      <c r="D34" s="164"/>
      <c r="E34" s="164"/>
      <c r="F34" s="164"/>
      <c r="G34" s="164"/>
      <c r="H34" s="164"/>
      <c r="I34" s="164"/>
      <c r="J34" s="164"/>
      <c r="K34" s="158"/>
      <c r="L34" s="158"/>
      <c r="M34" s="158"/>
    </row>
    <row r="35" spans="2:13" ht="22.5" customHeight="1" x14ac:dyDescent="0.2">
      <c r="B35" s="159"/>
      <c r="C35" s="164"/>
      <c r="D35" s="164"/>
      <c r="E35" s="164"/>
      <c r="F35" s="164"/>
      <c r="G35" s="164"/>
      <c r="H35" s="164"/>
      <c r="I35" s="164"/>
      <c r="J35" s="164"/>
      <c r="K35" s="158"/>
      <c r="L35" s="158"/>
      <c r="M35" s="158"/>
    </row>
    <row r="36" spans="2:13" ht="22.5" customHeight="1" x14ac:dyDescent="0.2">
      <c r="B36" s="159"/>
      <c r="C36" s="164"/>
      <c r="D36" s="164"/>
      <c r="E36" s="164"/>
      <c r="F36" s="164"/>
      <c r="G36" s="164"/>
      <c r="H36" s="164"/>
      <c r="I36" s="164"/>
      <c r="J36" s="164"/>
      <c r="K36" s="158"/>
      <c r="L36" s="158"/>
      <c r="M36" s="158"/>
    </row>
    <row r="37" spans="2:13" ht="22.5" customHeight="1" x14ac:dyDescent="0.2">
      <c r="B37" s="159"/>
      <c r="C37" s="164"/>
      <c r="D37" s="164"/>
      <c r="E37" s="164"/>
      <c r="F37" s="164"/>
      <c r="G37" s="164"/>
      <c r="H37" s="164"/>
      <c r="I37" s="164"/>
      <c r="J37" s="164"/>
      <c r="K37" s="158"/>
      <c r="L37" s="158"/>
      <c r="M37" s="158"/>
    </row>
    <row r="38" spans="2:13" ht="22.5" customHeight="1" x14ac:dyDescent="0.2">
      <c r="B38" s="159"/>
      <c r="C38" s="164"/>
      <c r="D38" s="164"/>
      <c r="E38" s="164"/>
      <c r="F38" s="164"/>
      <c r="G38" s="164"/>
      <c r="H38" s="164"/>
      <c r="I38" s="164"/>
      <c r="J38" s="164"/>
      <c r="K38" s="158"/>
      <c r="L38" s="158"/>
      <c r="M38" s="158"/>
    </row>
    <row r="39" spans="2:13" ht="22.5" customHeight="1" x14ac:dyDescent="0.2">
      <c r="B39" s="159"/>
      <c r="C39" s="164"/>
      <c r="D39" s="164"/>
      <c r="E39" s="164"/>
      <c r="F39" s="164"/>
      <c r="G39" s="164"/>
      <c r="H39" s="164"/>
      <c r="I39" s="164"/>
      <c r="J39" s="164"/>
      <c r="K39" s="158"/>
      <c r="L39" s="158"/>
      <c r="M39" s="158"/>
    </row>
    <row r="40" spans="2:13" ht="22.5" customHeight="1" x14ac:dyDescent="0.2">
      <c r="B40" s="159"/>
      <c r="C40" s="164"/>
      <c r="D40" s="164"/>
      <c r="E40" s="164"/>
      <c r="F40" s="164"/>
      <c r="G40" s="164"/>
      <c r="H40" s="164"/>
      <c r="I40" s="164"/>
      <c r="J40" s="164"/>
      <c r="K40" s="158"/>
      <c r="L40" s="158"/>
      <c r="M40" s="158"/>
    </row>
    <row r="41" spans="2:13" ht="22.5" customHeight="1" x14ac:dyDescent="0.2">
      <c r="B41" s="159"/>
      <c r="C41" s="164"/>
      <c r="D41" s="164"/>
      <c r="E41" s="164"/>
      <c r="F41" s="164"/>
      <c r="G41" s="164"/>
      <c r="H41" s="164"/>
      <c r="I41" s="164"/>
      <c r="J41" s="164"/>
      <c r="K41" s="158"/>
      <c r="L41" s="158"/>
      <c r="M41" s="158"/>
    </row>
    <row r="42" spans="2:13" ht="22.5" customHeight="1" x14ac:dyDescent="0.2">
      <c r="B42" s="159"/>
      <c r="C42" s="164"/>
      <c r="D42" s="164"/>
      <c r="E42" s="164"/>
      <c r="F42" s="164"/>
      <c r="G42" s="164"/>
      <c r="H42" s="164"/>
      <c r="I42" s="164"/>
      <c r="J42" s="164"/>
      <c r="K42" s="158"/>
      <c r="L42" s="158"/>
      <c r="M42" s="158"/>
    </row>
    <row r="43" spans="2:13" ht="22.5" customHeight="1" x14ac:dyDescent="0.2">
      <c r="B43" s="159"/>
      <c r="C43" s="164"/>
      <c r="D43" s="164"/>
      <c r="E43" s="164"/>
      <c r="F43" s="164"/>
      <c r="G43" s="164"/>
      <c r="H43" s="164"/>
      <c r="I43" s="164"/>
      <c r="J43" s="164"/>
      <c r="K43" s="158"/>
      <c r="L43" s="158"/>
      <c r="M43" s="158"/>
    </row>
    <row r="44" spans="2:13" ht="22.5" customHeight="1" x14ac:dyDescent="0.2">
      <c r="B44" s="159"/>
    </row>
    <row r="45" spans="2:13" ht="22.5" customHeight="1" x14ac:dyDescent="0.2">
      <c r="B45" s="159"/>
    </row>
    <row r="46" spans="2:13" ht="22.5" customHeight="1" x14ac:dyDescent="0.2">
      <c r="B46" s="159"/>
    </row>
    <row r="47" spans="2:13" ht="22.5" customHeight="1" x14ac:dyDescent="0.2">
      <c r="C47" s="162" t="s">
        <v>159</v>
      </c>
    </row>
    <row r="48" spans="2:13" ht="22.5" customHeight="1" x14ac:dyDescent="0.2">
      <c r="C48" s="163" t="s">
        <v>252</v>
      </c>
    </row>
    <row r="49" spans="3:12" ht="22.5" customHeight="1" x14ac:dyDescent="0.2">
      <c r="C49" s="163" t="s">
        <v>253</v>
      </c>
    </row>
    <row r="50" spans="3:12" ht="22.5" customHeight="1" x14ac:dyDescent="0.2">
      <c r="C50" s="163" t="s">
        <v>160</v>
      </c>
    </row>
    <row r="52" spans="3:12" ht="22.5" customHeight="1" x14ac:dyDescent="0.2">
      <c r="C52" s="154" t="s">
        <v>154</v>
      </c>
    </row>
    <row r="53" spans="3:12" ht="22.5" customHeight="1" x14ac:dyDescent="0.2">
      <c r="D53" s="161" t="s">
        <v>153</v>
      </c>
    </row>
    <row r="54" spans="3:12" ht="22.5" customHeight="1" x14ac:dyDescent="0.2">
      <c r="D54" s="154" t="s">
        <v>152</v>
      </c>
    </row>
    <row r="56" spans="3:12" ht="22.5" customHeight="1" x14ac:dyDescent="0.2">
      <c r="L56" s="209"/>
    </row>
    <row r="57" spans="3:12" ht="22.5" customHeight="1" x14ac:dyDescent="0.2">
      <c r="L57" s="210" t="s">
        <v>237</v>
      </c>
    </row>
  </sheetData>
  <sheetProtection sheet="1" selectLockedCells="1"/>
  <mergeCells count="1">
    <mergeCell ref="C18:J19"/>
  </mergeCells>
  <phoneticPr fontId="2"/>
  <hyperlinks>
    <hyperlink ref="D53" r:id="rId1" xr:uid="{D2960099-C298-426E-A92F-47DF0714976B}"/>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A7C16-B64C-40CE-8EF9-9A780EC6D139}">
  <sheetPr>
    <tabColor theme="3" tint="0.59999389629810485"/>
  </sheetPr>
  <dimension ref="A1:BY81"/>
  <sheetViews>
    <sheetView showGridLines="0" workbookViewId="0">
      <selection activeCell="B16" sqref="B16:I17"/>
    </sheetView>
  </sheetViews>
  <sheetFormatPr defaultColWidth="0" defaultRowHeight="0" customHeight="1" zeroHeight="1" x14ac:dyDescent="0.2"/>
  <cols>
    <col min="1" max="1" width="1.453125" style="1" customWidth="1"/>
    <col min="2" max="14" width="3.6328125" style="1" customWidth="1"/>
    <col min="15" max="18" width="3.08984375" style="1" customWidth="1"/>
    <col min="19" max="19" width="3" style="1" customWidth="1"/>
    <col min="20" max="24" width="3.08984375" style="1" customWidth="1"/>
    <col min="25" max="25" width="2.08984375" style="1" customWidth="1"/>
    <col min="26" max="28" width="3.08984375" style="1" customWidth="1"/>
    <col min="29" max="29" width="2.08984375" style="1" customWidth="1"/>
    <col min="30" max="32" width="3.08984375" style="1" customWidth="1"/>
    <col min="33" max="33" width="2.08984375" style="1" customWidth="1"/>
    <col min="34" max="36" width="3.08984375" style="1" customWidth="1"/>
    <col min="37" max="37" width="2.08984375" style="1" customWidth="1"/>
    <col min="38" max="43" width="3.08984375" style="1" customWidth="1"/>
    <col min="44" max="44" width="1.26953125" style="1" customWidth="1"/>
    <col min="45" max="45" width="2" style="1" customWidth="1"/>
    <col min="46" max="46" width="1.36328125" style="1" customWidth="1"/>
    <col min="47" max="47" width="1.26953125" style="1" customWidth="1"/>
    <col min="48" max="49" width="3.6328125" style="1" hidden="1" customWidth="1"/>
    <col min="50" max="55" width="3.6328125" style="9" hidden="1" customWidth="1"/>
    <col min="56" max="57" width="3.6328125" style="77" hidden="1" customWidth="1"/>
    <col min="58" max="65" width="3.6328125" style="1" hidden="1" customWidth="1"/>
    <col min="66" max="66" width="8.26953125" style="1" hidden="1" customWidth="1"/>
    <col min="67" max="67" width="18.36328125" style="1" hidden="1" customWidth="1"/>
    <col min="68" max="70" width="9.90625" style="1" hidden="1" customWidth="1"/>
    <col min="71" max="74" width="3.6328125" style="1" hidden="1" customWidth="1"/>
    <col min="75" max="75" width="6.453125" style="1" hidden="1" customWidth="1"/>
    <col min="76" max="16384" width="3.6328125" style="1" hidden="1"/>
  </cols>
  <sheetData>
    <row r="1" spans="1:77" ht="6" customHeight="1" thickBot="1" x14ac:dyDescent="0.25"/>
    <row r="2" spans="1:77" ht="24" customHeight="1" x14ac:dyDescent="0.2">
      <c r="X2" s="3"/>
      <c r="Y2" s="3"/>
      <c r="BF2" s="538" t="s">
        <v>50</v>
      </c>
      <c r="BG2" s="539"/>
      <c r="BH2" s="539"/>
      <c r="BI2" s="539"/>
      <c r="BJ2" s="540"/>
    </row>
    <row r="3" spans="1:77"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c r="BF3" s="78"/>
      <c r="BG3" s="77"/>
      <c r="BH3" s="77"/>
      <c r="BI3" s="77"/>
      <c r="BJ3" s="79"/>
    </row>
    <row r="4" spans="1:77" ht="17.25" customHeight="1" x14ac:dyDescent="0.25">
      <c r="B4" s="2" t="s">
        <v>9</v>
      </c>
      <c r="U4" s="6" t="s">
        <v>81</v>
      </c>
      <c r="V4" s="4"/>
      <c r="W4" s="4"/>
      <c r="X4" s="4"/>
      <c r="Y4" s="4"/>
      <c r="BF4" s="78"/>
      <c r="BG4" s="77" t="s">
        <v>51</v>
      </c>
      <c r="BH4" s="77"/>
      <c r="BI4" s="77"/>
      <c r="BJ4" s="79"/>
    </row>
    <row r="5" spans="1:77" ht="13.15" customHeight="1" x14ac:dyDescent="0.2">
      <c r="M5" s="7"/>
      <c r="N5" s="541" t="s">
        <v>39</v>
      </c>
      <c r="O5" s="541"/>
      <c r="P5" s="541"/>
      <c r="Q5" s="541"/>
      <c r="R5" s="541"/>
      <c r="S5" s="541"/>
      <c r="T5" s="541"/>
      <c r="U5" s="541"/>
      <c r="V5" s="541"/>
      <c r="W5" s="541"/>
      <c r="X5" s="541"/>
      <c r="Y5" s="541"/>
      <c r="Z5" s="541"/>
      <c r="AA5" s="541"/>
      <c r="AB5" s="541"/>
      <c r="AC5" s="541"/>
      <c r="AD5" s="541"/>
      <c r="AE5" s="541"/>
      <c r="AF5" s="7"/>
      <c r="AL5" s="80"/>
      <c r="AM5" s="460" t="s">
        <v>102</v>
      </c>
      <c r="AN5" s="461"/>
      <c r="AO5" s="461"/>
      <c r="AP5" s="462"/>
      <c r="BF5" s="78"/>
      <c r="BG5" s="77" t="s">
        <v>52</v>
      </c>
      <c r="BH5" s="77"/>
      <c r="BI5" s="77"/>
      <c r="BJ5" s="79"/>
    </row>
    <row r="6" spans="1:77" ht="13.15" customHeight="1" x14ac:dyDescent="0.2">
      <c r="M6" s="8"/>
      <c r="N6" s="542"/>
      <c r="O6" s="542"/>
      <c r="P6" s="542"/>
      <c r="Q6" s="542"/>
      <c r="R6" s="542"/>
      <c r="S6" s="542"/>
      <c r="T6" s="542"/>
      <c r="U6" s="542"/>
      <c r="V6" s="542"/>
      <c r="W6" s="542"/>
      <c r="X6" s="542"/>
      <c r="Y6" s="542"/>
      <c r="Z6" s="542"/>
      <c r="AA6" s="542"/>
      <c r="AB6" s="542"/>
      <c r="AC6" s="542"/>
      <c r="AD6" s="542"/>
      <c r="AE6" s="542"/>
      <c r="AF6" s="8"/>
      <c r="AL6" s="80"/>
      <c r="AM6" s="463"/>
      <c r="AN6" s="464"/>
      <c r="AO6" s="464"/>
      <c r="AP6" s="465"/>
      <c r="BF6" s="78"/>
      <c r="BG6" s="77" t="s">
        <v>70</v>
      </c>
      <c r="BH6" s="77"/>
      <c r="BI6" s="77"/>
      <c r="BJ6" s="79"/>
    </row>
    <row r="7" spans="1:77" ht="12.75" customHeight="1" x14ac:dyDescent="0.2">
      <c r="AL7" s="81"/>
      <c r="AM7" s="81"/>
      <c r="BF7" s="78"/>
      <c r="BG7" s="77" t="s">
        <v>53</v>
      </c>
      <c r="BH7" s="77"/>
      <c r="BI7" s="77"/>
      <c r="BJ7" s="79"/>
    </row>
    <row r="8" spans="1:77" ht="6" customHeight="1" x14ac:dyDescent="0.2">
      <c r="BF8" s="78"/>
      <c r="BG8" s="77" t="s">
        <v>52</v>
      </c>
      <c r="BH8" s="77"/>
      <c r="BI8" s="77"/>
      <c r="BJ8" s="79"/>
    </row>
    <row r="9" spans="1:77" ht="12" customHeight="1" x14ac:dyDescent="0.2">
      <c r="B9" s="466" t="s">
        <v>2</v>
      </c>
      <c r="C9" s="467"/>
      <c r="D9" s="467"/>
      <c r="E9" s="467"/>
      <c r="F9" s="467"/>
      <c r="G9" s="467"/>
      <c r="H9" s="467"/>
      <c r="I9" s="557"/>
      <c r="J9" s="469" t="s">
        <v>10</v>
      </c>
      <c r="K9" s="469"/>
      <c r="L9" s="41" t="s">
        <v>3</v>
      </c>
      <c r="M9" s="469" t="s">
        <v>11</v>
      </c>
      <c r="N9" s="469"/>
      <c r="O9" s="470" t="s">
        <v>12</v>
      </c>
      <c r="P9" s="469"/>
      <c r="Q9" s="469"/>
      <c r="R9" s="469"/>
      <c r="S9" s="469"/>
      <c r="T9" s="469"/>
      <c r="U9" s="469" t="s">
        <v>13</v>
      </c>
      <c r="V9" s="469"/>
      <c r="W9" s="469"/>
      <c r="AL9" s="569"/>
      <c r="AM9" s="472"/>
      <c r="AN9" s="406" t="s">
        <v>4</v>
      </c>
      <c r="AO9" s="406"/>
      <c r="AP9" s="472"/>
      <c r="AQ9" s="472"/>
      <c r="AR9" s="406" t="s">
        <v>5</v>
      </c>
      <c r="AS9" s="407"/>
      <c r="BF9" s="78"/>
      <c r="BG9" s="77" t="s">
        <v>71</v>
      </c>
      <c r="BH9" s="77"/>
      <c r="BI9" s="77"/>
      <c r="BJ9" s="79"/>
    </row>
    <row r="10" spans="1:77" ht="13.9" customHeight="1" x14ac:dyDescent="0.2">
      <c r="B10" s="467"/>
      <c r="C10" s="467"/>
      <c r="D10" s="467"/>
      <c r="E10" s="467"/>
      <c r="F10" s="467"/>
      <c r="G10" s="467"/>
      <c r="H10" s="467"/>
      <c r="I10" s="557"/>
      <c r="J10" s="412" t="s">
        <v>119</v>
      </c>
      <c r="K10" s="558" t="s">
        <v>119</v>
      </c>
      <c r="L10" s="412" t="s">
        <v>119</v>
      </c>
      <c r="M10" s="560" t="s">
        <v>123</v>
      </c>
      <c r="N10" s="549" t="s">
        <v>125</v>
      </c>
      <c r="O10" s="412" t="s">
        <v>127</v>
      </c>
      <c r="P10" s="547" t="s">
        <v>121</v>
      </c>
      <c r="Q10" s="547" t="s">
        <v>129</v>
      </c>
      <c r="R10" s="547" t="s">
        <v>123</v>
      </c>
      <c r="S10" s="547" t="s">
        <v>119</v>
      </c>
      <c r="T10" s="549" t="s">
        <v>125</v>
      </c>
      <c r="U10" s="413">
        <f>初期設定!C21</f>
        <v>0</v>
      </c>
      <c r="V10" s="548">
        <f>初期設定!D21</f>
        <v>0</v>
      </c>
      <c r="W10" s="552">
        <f>初期設定!E21</f>
        <v>0</v>
      </c>
      <c r="AL10" s="473"/>
      <c r="AM10" s="474"/>
      <c r="AN10" s="408"/>
      <c r="AO10" s="408"/>
      <c r="AP10" s="474"/>
      <c r="AQ10" s="474"/>
      <c r="AR10" s="408"/>
      <c r="AS10" s="409"/>
      <c r="BF10" s="78"/>
      <c r="BG10" s="77" t="s">
        <v>54</v>
      </c>
      <c r="BH10" s="77"/>
      <c r="BI10" s="77"/>
      <c r="BJ10" s="79"/>
    </row>
    <row r="11" spans="1:77" ht="9" customHeight="1" x14ac:dyDescent="0.2">
      <c r="B11" s="467"/>
      <c r="C11" s="467"/>
      <c r="D11" s="467"/>
      <c r="E11" s="467"/>
      <c r="F11" s="467"/>
      <c r="G11" s="467"/>
      <c r="H11" s="467"/>
      <c r="I11" s="557"/>
      <c r="J11" s="413"/>
      <c r="K11" s="559"/>
      <c r="L11" s="413"/>
      <c r="M11" s="561"/>
      <c r="N11" s="550"/>
      <c r="O11" s="413"/>
      <c r="P11" s="548"/>
      <c r="Q11" s="548"/>
      <c r="R11" s="548"/>
      <c r="S11" s="548"/>
      <c r="T11" s="550"/>
      <c r="U11" s="413"/>
      <c r="V11" s="548"/>
      <c r="W11" s="552"/>
      <c r="AL11" s="475"/>
      <c r="AM11" s="476"/>
      <c r="AN11" s="410"/>
      <c r="AO11" s="410"/>
      <c r="AP11" s="476"/>
      <c r="AQ11" s="476"/>
      <c r="AR11" s="410"/>
      <c r="AS11" s="411"/>
      <c r="BF11" s="78"/>
      <c r="BG11" s="77" t="s">
        <v>52</v>
      </c>
      <c r="BH11" s="77"/>
      <c r="BI11" s="77"/>
      <c r="BJ11" s="79"/>
    </row>
    <row r="12" spans="1:77" ht="6" customHeight="1" thickBot="1" x14ac:dyDescent="0.25">
      <c r="B12" s="468"/>
      <c r="C12" s="468"/>
      <c r="D12" s="468"/>
      <c r="E12" s="468"/>
      <c r="F12" s="468"/>
      <c r="G12" s="468"/>
      <c r="H12" s="468"/>
      <c r="I12" s="347"/>
      <c r="J12" s="413"/>
      <c r="K12" s="559"/>
      <c r="L12" s="413"/>
      <c r="M12" s="561"/>
      <c r="N12" s="550"/>
      <c r="O12" s="413"/>
      <c r="P12" s="548"/>
      <c r="Q12" s="548"/>
      <c r="R12" s="548"/>
      <c r="S12" s="548"/>
      <c r="T12" s="550"/>
      <c r="U12" s="413"/>
      <c r="V12" s="548"/>
      <c r="W12" s="552"/>
      <c r="BF12" s="78"/>
      <c r="BG12" s="77" t="s">
        <v>72</v>
      </c>
      <c r="BH12" s="77"/>
      <c r="BI12" s="77"/>
      <c r="BJ12" s="79"/>
    </row>
    <row r="13" spans="1:77" s="3" customFormat="1" ht="15" customHeight="1" thickBot="1" x14ac:dyDescent="0.25">
      <c r="A13" s="1"/>
      <c r="B13" s="391" t="s">
        <v>14</v>
      </c>
      <c r="C13" s="392"/>
      <c r="D13" s="392"/>
      <c r="E13" s="392"/>
      <c r="F13" s="392"/>
      <c r="G13" s="392"/>
      <c r="H13" s="392"/>
      <c r="I13" s="393"/>
      <c r="J13" s="391" t="s">
        <v>6</v>
      </c>
      <c r="K13" s="392"/>
      <c r="L13" s="392"/>
      <c r="M13" s="392"/>
      <c r="N13" s="400"/>
      <c r="O13" s="403" t="s">
        <v>15</v>
      </c>
      <c r="P13" s="392"/>
      <c r="Q13" s="392"/>
      <c r="R13" s="392"/>
      <c r="S13" s="392"/>
      <c r="T13" s="392"/>
      <c r="U13" s="393"/>
      <c r="V13" s="42" t="s">
        <v>30</v>
      </c>
      <c r="W13" s="43"/>
      <c r="X13" s="43"/>
      <c r="Y13" s="426" t="s">
        <v>83</v>
      </c>
      <c r="Z13" s="426"/>
      <c r="AA13" s="426"/>
      <c r="AB13" s="426"/>
      <c r="AC13" s="426"/>
      <c r="AD13" s="426"/>
      <c r="AE13" s="426"/>
      <c r="AF13" s="426"/>
      <c r="AG13" s="426"/>
      <c r="AH13" s="426"/>
      <c r="AI13" s="43"/>
      <c r="AJ13" s="43"/>
      <c r="AK13" s="44"/>
      <c r="AL13" s="45" t="s">
        <v>48</v>
      </c>
      <c r="AM13" s="46"/>
      <c r="AN13" s="428" t="s">
        <v>46</v>
      </c>
      <c r="AO13" s="428"/>
      <c r="AP13" s="428"/>
      <c r="AQ13" s="428"/>
      <c r="AR13" s="428"/>
      <c r="AS13" s="429"/>
      <c r="AX13" s="9"/>
      <c r="AY13" s="9"/>
      <c r="AZ13" s="9"/>
      <c r="BA13" s="9"/>
      <c r="BB13" s="9"/>
      <c r="BC13" s="9"/>
      <c r="BD13" s="543" t="s">
        <v>45</v>
      </c>
      <c r="BE13" s="544"/>
      <c r="BF13" s="82"/>
      <c r="BG13" s="77" t="s">
        <v>55</v>
      </c>
      <c r="BH13" s="39"/>
      <c r="BI13" s="39"/>
      <c r="BJ13" s="83"/>
    </row>
    <row r="14" spans="1:77" s="3" customFormat="1" ht="13.9" customHeight="1" thickBot="1" x14ac:dyDescent="0.25">
      <c r="A14" s="1"/>
      <c r="B14" s="394"/>
      <c r="C14" s="395"/>
      <c r="D14" s="395"/>
      <c r="E14" s="395"/>
      <c r="F14" s="395"/>
      <c r="G14" s="395"/>
      <c r="H14" s="395"/>
      <c r="I14" s="396"/>
      <c r="J14" s="394"/>
      <c r="K14" s="395"/>
      <c r="L14" s="395"/>
      <c r="M14" s="395"/>
      <c r="N14" s="401"/>
      <c r="O14" s="404"/>
      <c r="P14" s="395"/>
      <c r="Q14" s="395"/>
      <c r="R14" s="395"/>
      <c r="S14" s="395"/>
      <c r="T14" s="395"/>
      <c r="U14" s="396"/>
      <c r="V14" s="430" t="s">
        <v>7</v>
      </c>
      <c r="W14" s="431"/>
      <c r="X14" s="431"/>
      <c r="Y14" s="432"/>
      <c r="Z14" s="436" t="s">
        <v>16</v>
      </c>
      <c r="AA14" s="437"/>
      <c r="AB14" s="437"/>
      <c r="AC14" s="438"/>
      <c r="AD14" s="442" t="s">
        <v>17</v>
      </c>
      <c r="AE14" s="443"/>
      <c r="AF14" s="443"/>
      <c r="AG14" s="444"/>
      <c r="AH14" s="448" t="s">
        <v>41</v>
      </c>
      <c r="AI14" s="449"/>
      <c r="AJ14" s="449"/>
      <c r="AK14" s="450"/>
      <c r="AL14" s="553" t="s">
        <v>49</v>
      </c>
      <c r="AM14" s="554"/>
      <c r="AN14" s="456" t="s">
        <v>19</v>
      </c>
      <c r="AO14" s="457"/>
      <c r="AP14" s="457"/>
      <c r="AQ14" s="457"/>
      <c r="AR14" s="458"/>
      <c r="AS14" s="459"/>
      <c r="AX14" s="9"/>
      <c r="AY14" s="84" t="s">
        <v>67</v>
      </c>
      <c r="AZ14" s="84" t="s">
        <v>67</v>
      </c>
      <c r="BA14" s="84" t="s">
        <v>65</v>
      </c>
      <c r="BB14" s="387" t="s">
        <v>66</v>
      </c>
      <c r="BC14" s="388"/>
      <c r="BD14" s="545"/>
      <c r="BE14" s="546"/>
      <c r="BF14" s="85"/>
      <c r="BG14" s="86"/>
      <c r="BH14" s="86"/>
      <c r="BI14" s="87" t="s">
        <v>56</v>
      </c>
      <c r="BJ14" s="88">
        <v>41</v>
      </c>
      <c r="BO14" s="10" t="s">
        <v>117</v>
      </c>
    </row>
    <row r="15" spans="1:77" s="3" customFormat="1" ht="13.9" customHeight="1" x14ac:dyDescent="0.2">
      <c r="A15" s="1"/>
      <c r="B15" s="397"/>
      <c r="C15" s="398"/>
      <c r="D15" s="398"/>
      <c r="E15" s="398"/>
      <c r="F15" s="398"/>
      <c r="G15" s="398"/>
      <c r="H15" s="398"/>
      <c r="I15" s="399"/>
      <c r="J15" s="397"/>
      <c r="K15" s="398"/>
      <c r="L15" s="398"/>
      <c r="M15" s="398"/>
      <c r="N15" s="402"/>
      <c r="O15" s="405"/>
      <c r="P15" s="398"/>
      <c r="Q15" s="398"/>
      <c r="R15" s="398"/>
      <c r="S15" s="398"/>
      <c r="T15" s="398"/>
      <c r="U15" s="399"/>
      <c r="V15" s="433"/>
      <c r="W15" s="434"/>
      <c r="X15" s="434"/>
      <c r="Y15" s="435"/>
      <c r="Z15" s="439"/>
      <c r="AA15" s="440"/>
      <c r="AB15" s="440"/>
      <c r="AC15" s="441"/>
      <c r="AD15" s="445"/>
      <c r="AE15" s="446"/>
      <c r="AF15" s="446"/>
      <c r="AG15" s="447"/>
      <c r="AH15" s="451"/>
      <c r="AI15" s="452"/>
      <c r="AJ15" s="452"/>
      <c r="AK15" s="453"/>
      <c r="AL15" s="555"/>
      <c r="AM15" s="556"/>
      <c r="AN15" s="389"/>
      <c r="AO15" s="389"/>
      <c r="AP15" s="389"/>
      <c r="AQ15" s="389"/>
      <c r="AR15" s="389"/>
      <c r="AS15" s="390"/>
      <c r="AX15" s="9"/>
      <c r="AY15" s="89"/>
      <c r="AZ15" s="90" t="s">
        <v>62</v>
      </c>
      <c r="BA15" s="90" t="s">
        <v>64</v>
      </c>
      <c r="BB15" s="91" t="s">
        <v>63</v>
      </c>
      <c r="BC15" s="90" t="s">
        <v>69</v>
      </c>
      <c r="BD15" s="92" t="s">
        <v>43</v>
      </c>
      <c r="BE15" s="93" t="s">
        <v>44</v>
      </c>
      <c r="BF15" s="94" t="s">
        <v>57</v>
      </c>
      <c r="BG15" s="95" t="s">
        <v>58</v>
      </c>
      <c r="BH15" s="95" t="s">
        <v>59</v>
      </c>
      <c r="BI15" s="96" t="s">
        <v>60</v>
      </c>
      <c r="BJ15" s="97" t="s">
        <v>61</v>
      </c>
      <c r="BL15" s="77" t="s">
        <v>68</v>
      </c>
      <c r="BM15" s="77" t="s">
        <v>42</v>
      </c>
      <c r="BO15" s="3" t="s">
        <v>109</v>
      </c>
      <c r="BP15" s="3" t="s">
        <v>110</v>
      </c>
      <c r="BQ15" s="3" t="s">
        <v>111</v>
      </c>
      <c r="BR15" s="3" t="s">
        <v>112</v>
      </c>
      <c r="BS15" s="3" t="s">
        <v>114</v>
      </c>
      <c r="BT15" s="3" t="s">
        <v>115</v>
      </c>
      <c r="BU15" s="3" t="s">
        <v>116</v>
      </c>
    </row>
    <row r="16" spans="1:77" ht="18" customHeight="1" thickBot="1" x14ac:dyDescent="0.25">
      <c r="B16" s="369"/>
      <c r="C16" s="370"/>
      <c r="D16" s="370"/>
      <c r="E16" s="370"/>
      <c r="F16" s="370"/>
      <c r="G16" s="370"/>
      <c r="H16" s="370"/>
      <c r="I16" s="371"/>
      <c r="J16" s="369"/>
      <c r="K16" s="370"/>
      <c r="L16" s="370"/>
      <c r="M16" s="370"/>
      <c r="N16" s="375"/>
      <c r="O16" s="65"/>
      <c r="P16" s="48" t="s">
        <v>0</v>
      </c>
      <c r="Q16" s="67"/>
      <c r="R16" s="48" t="s">
        <v>1</v>
      </c>
      <c r="S16" s="69"/>
      <c r="T16" s="377" t="s">
        <v>113</v>
      </c>
      <c r="U16" s="377"/>
      <c r="V16" s="378"/>
      <c r="W16" s="379"/>
      <c r="X16" s="379"/>
      <c r="Y16" s="49"/>
      <c r="Z16" s="98"/>
      <c r="AA16" s="99"/>
      <c r="AB16" s="99"/>
      <c r="AC16" s="63" t="s">
        <v>8</v>
      </c>
      <c r="AD16" s="98"/>
      <c r="AE16" s="99"/>
      <c r="AF16" s="99"/>
      <c r="AG16" s="100" t="s">
        <v>8</v>
      </c>
      <c r="AH16" s="365"/>
      <c r="AI16" s="366"/>
      <c r="AJ16" s="366"/>
      <c r="AK16" s="367"/>
      <c r="AL16" s="50"/>
      <c r="AM16" s="53"/>
      <c r="AN16" s="365"/>
      <c r="AO16" s="366"/>
      <c r="AP16" s="366"/>
      <c r="AQ16" s="366"/>
      <c r="AR16" s="366"/>
      <c r="AS16" s="100" t="s">
        <v>8</v>
      </c>
      <c r="AV16" s="101" t="str">
        <f>IF(OR(O16="",Q16=""),"", IF(O16&lt;20,DATE(O16+118,Q16,IF(S16="",1,S16)),DATE(O16+88,Q16,IF(S16="",1,S16))))</f>
        <v/>
      </c>
      <c r="AW16" s="102" t="e">
        <f>IF(AV16&lt;=#REF!,"昔",IF(AV16&lt;=#REF!,"上",IF(AV16&lt;=#REF!,"中","下")))</f>
        <v>#REF!</v>
      </c>
      <c r="AX16" s="9" t="e">
        <f>IF(AV16&lt;=#REF!,5,IF(AV16&lt;=#REF!,7,IF(AV16&lt;=#REF!,9,11)))</f>
        <v>#REF!</v>
      </c>
      <c r="AY16" s="103"/>
      <c r="AZ16" s="104"/>
      <c r="BA16" s="105">
        <f>AN16</f>
        <v>0</v>
      </c>
      <c r="BB16" s="104"/>
      <c r="BC16" s="104"/>
      <c r="BD16" s="106">
        <v>1</v>
      </c>
      <c r="BE16" s="107">
        <v>1</v>
      </c>
      <c r="BF16" s="92">
        <v>1</v>
      </c>
      <c r="BG16" s="108">
        <v>16</v>
      </c>
      <c r="BH16" s="108">
        <v>24</v>
      </c>
      <c r="BI16" s="109" t="str">
        <f ca="1">IF(COUNTA(INDIRECT(ADDRESS(BG16,2)):INDIRECT(ADDRESS(BH16,2)))&gt;0,COUNTA(INDIRECT(ADDRESS(BG16,2)):INDIRECT(ADDRESS(BH16,2))),"")</f>
        <v/>
      </c>
      <c r="BJ16" s="110">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37【その他の建設事業（土木等）】（入力用）'!O16,VALUE(概算年度)='37【その他の建設事業（土木等）】（入力用）'!O17),IF('37【その他の建設事業（土木等）】（入力用）'!Q16=1,1,IF('37【その他の建設事業（土木等）】（入力用）'!Q16=2,2,IF('37【その他の建設事業（土木等）】（入力用）'!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2">
      <c r="B17" s="372"/>
      <c r="C17" s="373"/>
      <c r="D17" s="373"/>
      <c r="E17" s="373"/>
      <c r="F17" s="373"/>
      <c r="G17" s="373"/>
      <c r="H17" s="373"/>
      <c r="I17" s="374"/>
      <c r="J17" s="372"/>
      <c r="K17" s="373"/>
      <c r="L17" s="373"/>
      <c r="M17" s="373"/>
      <c r="N17" s="376"/>
      <c r="O17" s="66"/>
      <c r="P17" s="11" t="s">
        <v>0</v>
      </c>
      <c r="Q17" s="68"/>
      <c r="R17" s="11" t="s">
        <v>1</v>
      </c>
      <c r="S17" s="70"/>
      <c r="T17" s="380" t="s">
        <v>21</v>
      </c>
      <c r="U17" s="380"/>
      <c r="V17" s="384"/>
      <c r="W17" s="385"/>
      <c r="X17" s="385"/>
      <c r="Y17" s="385"/>
      <c r="Z17" s="384"/>
      <c r="AA17" s="385"/>
      <c r="AB17" s="385"/>
      <c r="AC17" s="385"/>
      <c r="AD17" s="384"/>
      <c r="AE17" s="385"/>
      <c r="AF17" s="385"/>
      <c r="AG17" s="386"/>
      <c r="AH17" s="341">
        <f>V17+Z17-AD17</f>
        <v>0</v>
      </c>
      <c r="AI17" s="341"/>
      <c r="AJ17" s="341"/>
      <c r="AK17" s="368"/>
      <c r="AL17" s="345" t="str">
        <f>IF(AH17&gt;0,0.23,"")</f>
        <v/>
      </c>
      <c r="AM17" s="346"/>
      <c r="AN17" s="342">
        <f>INT(AH17*0.23)</f>
        <v>0</v>
      </c>
      <c r="AO17" s="343"/>
      <c r="AP17" s="343"/>
      <c r="AQ17" s="343"/>
      <c r="AR17" s="343"/>
      <c r="AS17" s="35"/>
      <c r="AV17" s="101"/>
      <c r="AW17" s="102"/>
      <c r="AY17" s="111">
        <f>AH17</f>
        <v>0</v>
      </c>
      <c r="AZ17" s="112" t="e">
        <f>IF(AV16&lt;=#REF!,AH17,IF(AND(AV16&gt;=#REF!,AV16&lt;=#REF!),AH17*105/108,AH17))</f>
        <v>#REF!</v>
      </c>
      <c r="BA17" s="90"/>
      <c r="BB17" s="112" t="e">
        <f>IF($AL17="賃金で算定",0,INT(AY17*$AL17/100))</f>
        <v>#VALUE!</v>
      </c>
      <c r="BC17" s="112" t="e">
        <f>IF(AY17=AZ17,BB17,AZ17*$AL17/100)</f>
        <v>#REF!</v>
      </c>
      <c r="BD17" s="106">
        <v>2</v>
      </c>
      <c r="BE17" s="107">
        <v>2</v>
      </c>
      <c r="BF17" s="92">
        <v>2</v>
      </c>
      <c r="BG17" s="108">
        <v>60</v>
      </c>
      <c r="BH17" s="108">
        <f>BG16+BG17</f>
        <v>76</v>
      </c>
      <c r="BI17" s="93" t="str">
        <f ca="1">IF(COUNTA(INDIRECT(ADDRESS(BG17,2)):INDIRECT(ADDRESS(BH17,2)))&gt;0,COUNTA(INDIRECT(ADDRESS(BG17,2)):INDIRECT(ADDRESS(BH17,2))),"")</f>
        <v/>
      </c>
      <c r="BJ17" s="77"/>
      <c r="BL17" s="77" t="e">
        <f>IF(AY17=AZ17,0,1)</f>
        <v>#REF!</v>
      </c>
      <c r="BM17" s="77" t="e">
        <f>IF(BL17=1,AL17,"")</f>
        <v>#REF!</v>
      </c>
    </row>
    <row r="18" spans="2:74" ht="18" customHeight="1" x14ac:dyDescent="0.2">
      <c r="B18" s="369"/>
      <c r="C18" s="370"/>
      <c r="D18" s="370"/>
      <c r="E18" s="370"/>
      <c r="F18" s="370"/>
      <c r="G18" s="370"/>
      <c r="H18" s="370"/>
      <c r="I18" s="371"/>
      <c r="J18" s="369"/>
      <c r="K18" s="370"/>
      <c r="L18" s="370"/>
      <c r="M18" s="370"/>
      <c r="N18" s="375"/>
      <c r="O18" s="65"/>
      <c r="P18" s="48" t="s">
        <v>31</v>
      </c>
      <c r="Q18" s="67"/>
      <c r="R18" s="48" t="s">
        <v>1</v>
      </c>
      <c r="S18" s="69"/>
      <c r="T18" s="377" t="s">
        <v>113</v>
      </c>
      <c r="U18" s="377"/>
      <c r="V18" s="378"/>
      <c r="W18" s="379"/>
      <c r="X18" s="379"/>
      <c r="Y18" s="64"/>
      <c r="Z18" s="113"/>
      <c r="AA18" s="114"/>
      <c r="AB18" s="114"/>
      <c r="AC18" s="64"/>
      <c r="AD18" s="113"/>
      <c r="AE18" s="114"/>
      <c r="AF18" s="114"/>
      <c r="AG18" s="115"/>
      <c r="AH18" s="365"/>
      <c r="AI18" s="366"/>
      <c r="AJ18" s="366"/>
      <c r="AK18" s="367"/>
      <c r="AL18" s="152"/>
      <c r="AM18" s="153"/>
      <c r="AN18" s="365"/>
      <c r="AO18" s="366"/>
      <c r="AP18" s="366"/>
      <c r="AQ18" s="366"/>
      <c r="AR18" s="366"/>
      <c r="AS18" s="58"/>
      <c r="AV18" s="101" t="str">
        <f>IF(OR(O18="",Q18=""),"", IF(O18&lt;20,DATE(O18+118,Q18,IF(S18="",1,S18)),DATE(O18+88,Q18,IF(S18="",1,S18))))</f>
        <v/>
      </c>
      <c r="AW18" s="102" t="e">
        <f>IF(AV18&lt;=#REF!,"昔",IF(AV18&lt;=#REF!,"上",IF(AV18&lt;=#REF!,"中","下")))</f>
        <v>#REF!</v>
      </c>
      <c r="AX18" s="9" t="e">
        <f>IF(AV18&lt;=#REF!,5,IF(AV18&lt;=#REF!,7,IF(AV18&lt;=#REF!,9,11)))</f>
        <v>#REF!</v>
      </c>
      <c r="AY18" s="103"/>
      <c r="AZ18" s="104"/>
      <c r="BA18" s="105">
        <f t="shared" ref="BA18" si="0">AN18</f>
        <v>0</v>
      </c>
      <c r="BB18" s="104"/>
      <c r="BC18" s="104"/>
      <c r="BD18" s="116">
        <v>3</v>
      </c>
      <c r="BE18" s="107">
        <v>3</v>
      </c>
      <c r="BF18" s="92">
        <v>3</v>
      </c>
      <c r="BG18" s="108">
        <f t="shared" ref="BG18:BH33" si="1">BG17+$BJ$14</f>
        <v>101</v>
      </c>
      <c r="BH18" s="108">
        <f t="shared" si="1"/>
        <v>117</v>
      </c>
      <c r="BI18" s="93" t="str">
        <f ca="1">IF(COUNTA(INDIRECT(ADDRESS(BG18,2)):INDIRECT(ADDRESS(BH18,2)))&gt;0,COUNTA(INDIRECT(ADDRESS(BG18,2)):INDIRECT(ADDRESS(BH18,2))),"")</f>
        <v/>
      </c>
      <c r="BJ18" s="77"/>
      <c r="BL18" s="77"/>
      <c r="BM18" s="77"/>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37【その他の建設事業（土木等）】（入力用）'!O18,VALUE(概算年度)='37【その他の建設事業（土木等）】（入力用）'!O19),IF('37【その他の建設事業（土木等）】（入力用）'!Q18=1,1,IF('37【その他の建設事業（土木等）】（入力用）'!Q18=2,2,IF('37【その他の建設事業（土木等）】（入力用）'!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5">
      <c r="B19" s="372"/>
      <c r="C19" s="373"/>
      <c r="D19" s="373"/>
      <c r="E19" s="373"/>
      <c r="F19" s="373"/>
      <c r="G19" s="373"/>
      <c r="H19" s="373"/>
      <c r="I19" s="374"/>
      <c r="J19" s="372"/>
      <c r="K19" s="373"/>
      <c r="L19" s="373"/>
      <c r="M19" s="373"/>
      <c r="N19" s="376"/>
      <c r="O19" s="66"/>
      <c r="P19" s="11" t="s">
        <v>0</v>
      </c>
      <c r="Q19" s="68"/>
      <c r="R19" s="11" t="s">
        <v>1</v>
      </c>
      <c r="S19" s="70"/>
      <c r="T19" s="380" t="s">
        <v>21</v>
      </c>
      <c r="U19" s="380"/>
      <c r="V19" s="381"/>
      <c r="W19" s="382"/>
      <c r="X19" s="382"/>
      <c r="Y19" s="383"/>
      <c r="Z19" s="384"/>
      <c r="AA19" s="385"/>
      <c r="AB19" s="385"/>
      <c r="AC19" s="385"/>
      <c r="AD19" s="384"/>
      <c r="AE19" s="385"/>
      <c r="AF19" s="385"/>
      <c r="AG19" s="386"/>
      <c r="AH19" s="341">
        <f>V19+Z19-AD19</f>
        <v>0</v>
      </c>
      <c r="AI19" s="341"/>
      <c r="AJ19" s="341"/>
      <c r="AK19" s="368"/>
      <c r="AL19" s="345" t="str">
        <f>IF(AH19&gt;0,0.23,"")</f>
        <v/>
      </c>
      <c r="AM19" s="346"/>
      <c r="AN19" s="342">
        <f>INT(AH19*0.23)</f>
        <v>0</v>
      </c>
      <c r="AO19" s="343"/>
      <c r="AP19" s="343"/>
      <c r="AQ19" s="343"/>
      <c r="AR19" s="343"/>
      <c r="AS19" s="35"/>
      <c r="AV19" s="101"/>
      <c r="AW19" s="102"/>
      <c r="AY19" s="111">
        <f>AH19</f>
        <v>0</v>
      </c>
      <c r="AZ19" s="112" t="e">
        <f>IF(AV18&lt;=#REF!,AH19,IF(AND(AV18&gt;=#REF!,AV18&lt;=#REF!),AH19*105/108,AH19))</f>
        <v>#REF!</v>
      </c>
      <c r="BA19" s="90"/>
      <c r="BB19" s="112" t="e">
        <f t="shared" ref="BB19" si="2">IF($AL19="賃金で算定",0,INT(AY19*$AL19/100))</f>
        <v>#VALUE!</v>
      </c>
      <c r="BC19" s="117" t="e">
        <f>IF(AY19=AZ19,BB19,AZ19*$AL19/100)</f>
        <v>#REF!</v>
      </c>
      <c r="BD19" s="118">
        <v>4</v>
      </c>
      <c r="BE19" s="119">
        <v>4</v>
      </c>
      <c r="BF19" s="92">
        <v>4</v>
      </c>
      <c r="BG19" s="108">
        <f t="shared" si="1"/>
        <v>142</v>
      </c>
      <c r="BH19" s="108">
        <f t="shared" si="1"/>
        <v>158</v>
      </c>
      <c r="BI19" s="93" t="str">
        <f ca="1">IF(COUNTA(INDIRECT(ADDRESS(BG19,2)):INDIRECT(ADDRESS(BH19,2)))&gt;0,COUNTA(INDIRECT(ADDRESS(BG19,2)):INDIRECT(ADDRESS(BH19,2))),"")</f>
        <v/>
      </c>
      <c r="BJ19" s="77"/>
      <c r="BL19" s="77" t="e">
        <f>IF(AY19=AZ19,0,1)</f>
        <v>#REF!</v>
      </c>
      <c r="BM19" s="77" t="e">
        <f>IF(BL19=1,AL19,"")</f>
        <v>#REF!</v>
      </c>
    </row>
    <row r="20" spans="2:74" ht="18" customHeight="1" x14ac:dyDescent="0.2">
      <c r="B20" s="369"/>
      <c r="C20" s="370"/>
      <c r="D20" s="370"/>
      <c r="E20" s="370"/>
      <c r="F20" s="370"/>
      <c r="G20" s="370"/>
      <c r="H20" s="370"/>
      <c r="I20" s="371"/>
      <c r="J20" s="369"/>
      <c r="K20" s="370"/>
      <c r="L20" s="370"/>
      <c r="M20" s="370"/>
      <c r="N20" s="375"/>
      <c r="O20" s="65"/>
      <c r="P20" s="48" t="s">
        <v>31</v>
      </c>
      <c r="Q20" s="67"/>
      <c r="R20" s="48" t="s">
        <v>1</v>
      </c>
      <c r="S20" s="69"/>
      <c r="T20" s="377" t="s">
        <v>113</v>
      </c>
      <c r="U20" s="377"/>
      <c r="V20" s="378"/>
      <c r="W20" s="379"/>
      <c r="X20" s="379"/>
      <c r="Y20" s="64"/>
      <c r="Z20" s="113"/>
      <c r="AA20" s="114"/>
      <c r="AB20" s="114"/>
      <c r="AC20" s="64"/>
      <c r="AD20" s="113"/>
      <c r="AE20" s="114"/>
      <c r="AF20" s="114"/>
      <c r="AG20" s="115"/>
      <c r="AH20" s="365"/>
      <c r="AI20" s="366"/>
      <c r="AJ20" s="366"/>
      <c r="AK20" s="367"/>
      <c r="AL20" s="152"/>
      <c r="AM20" s="153"/>
      <c r="AN20" s="365"/>
      <c r="AO20" s="366"/>
      <c r="AP20" s="366"/>
      <c r="AQ20" s="366"/>
      <c r="AR20" s="366"/>
      <c r="AS20" s="58"/>
      <c r="AV20" s="101" t="str">
        <f>IF(OR(O20="",Q20=""),"", IF(O20&lt;20,DATE(O20+118,Q20,IF(S20="",1,S20)),DATE(O20+88,Q20,IF(S20="",1,S20))))</f>
        <v/>
      </c>
      <c r="AW20" s="102" t="e">
        <f>IF(AV20&lt;=#REF!,"昔",IF(AV20&lt;=#REF!,"上",IF(AV20&lt;=#REF!,"中","下")))</f>
        <v>#REF!</v>
      </c>
      <c r="AX20" s="9" t="e">
        <f>IF(AV20&lt;=#REF!,5,IF(AV20&lt;=#REF!,7,IF(AV20&lt;=#REF!,9,11)))</f>
        <v>#REF!</v>
      </c>
      <c r="AY20" s="103"/>
      <c r="AZ20" s="104"/>
      <c r="BA20" s="105">
        <f t="shared" ref="BA20" si="3">AN20</f>
        <v>0</v>
      </c>
      <c r="BB20" s="104"/>
      <c r="BC20" s="104"/>
      <c r="BE20" s="120">
        <v>5</v>
      </c>
      <c r="BF20" s="92">
        <v>5</v>
      </c>
      <c r="BG20" s="108">
        <f t="shared" si="1"/>
        <v>183</v>
      </c>
      <c r="BH20" s="108">
        <f t="shared" si="1"/>
        <v>199</v>
      </c>
      <c r="BI20" s="93" t="str">
        <f ca="1">IF(COUNTA(INDIRECT(ADDRESS(BG20,2)):INDIRECT(ADDRESS(BH20,2)))&gt;0,COUNTA(INDIRECT(ADDRESS(BG20,2)):INDIRECT(ADDRESS(BH20,2))),"")</f>
        <v/>
      </c>
      <c r="BJ20" s="77"/>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37【その他の建設事業（土木等）】（入力用）'!O20,VALUE(概算年度)='37【その他の建設事業（土木等）】（入力用）'!O21),IF('37【その他の建設事業（土木等）】（入力用）'!Q20=1,1,IF('37【その他の建設事業（土木等）】（入力用）'!Q20=2,2,IF('37【その他の建設事業（土木等）】（入力用）'!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2">
      <c r="B21" s="372"/>
      <c r="C21" s="373"/>
      <c r="D21" s="373"/>
      <c r="E21" s="373"/>
      <c r="F21" s="373"/>
      <c r="G21" s="373"/>
      <c r="H21" s="373"/>
      <c r="I21" s="374"/>
      <c r="J21" s="372"/>
      <c r="K21" s="373"/>
      <c r="L21" s="373"/>
      <c r="M21" s="373"/>
      <c r="N21" s="376"/>
      <c r="O21" s="66"/>
      <c r="P21" s="11" t="s">
        <v>0</v>
      </c>
      <c r="Q21" s="68"/>
      <c r="R21" s="11" t="s">
        <v>1</v>
      </c>
      <c r="S21" s="70"/>
      <c r="T21" s="380" t="s">
        <v>21</v>
      </c>
      <c r="U21" s="380"/>
      <c r="V21" s="381"/>
      <c r="W21" s="382"/>
      <c r="X21" s="382"/>
      <c r="Y21" s="383"/>
      <c r="Z21" s="381"/>
      <c r="AA21" s="382"/>
      <c r="AB21" s="382"/>
      <c r="AC21" s="382"/>
      <c r="AD21" s="381"/>
      <c r="AE21" s="382"/>
      <c r="AF21" s="382"/>
      <c r="AG21" s="383"/>
      <c r="AH21" s="341">
        <f>V21+Z21-AD21</f>
        <v>0</v>
      </c>
      <c r="AI21" s="341"/>
      <c r="AJ21" s="341"/>
      <c r="AK21" s="368"/>
      <c r="AL21" s="345" t="str">
        <f>IF(AH21&gt;0,0.23,"")</f>
        <v/>
      </c>
      <c r="AM21" s="346"/>
      <c r="AN21" s="342">
        <f>INT(AH21*0.23)</f>
        <v>0</v>
      </c>
      <c r="AO21" s="343"/>
      <c r="AP21" s="343"/>
      <c r="AQ21" s="343"/>
      <c r="AR21" s="343"/>
      <c r="AS21" s="35"/>
      <c r="AV21" s="101"/>
      <c r="AW21" s="102"/>
      <c r="AY21" s="111">
        <f>AH21</f>
        <v>0</v>
      </c>
      <c r="AZ21" s="112" t="e">
        <f>IF(AV20&lt;=#REF!,AH21,IF(AND(AV20&gt;=#REF!,AV20&lt;=#REF!),AH21*105/108,AH21))</f>
        <v>#REF!</v>
      </c>
      <c r="BA21" s="90"/>
      <c r="BB21" s="112" t="e">
        <f t="shared" ref="BB21" si="4">IF($AL21="賃金で算定",0,INT(AY21*$AL21/100))</f>
        <v>#VALUE!</v>
      </c>
      <c r="BC21" s="112" t="e">
        <f>IF(AY21=AZ21,BB21,AZ21*$AL21/100)</f>
        <v>#REF!</v>
      </c>
      <c r="BE21" s="120">
        <v>6</v>
      </c>
      <c r="BF21" s="92">
        <v>6</v>
      </c>
      <c r="BG21" s="108">
        <f t="shared" si="1"/>
        <v>224</v>
      </c>
      <c r="BH21" s="108">
        <f t="shared" si="1"/>
        <v>240</v>
      </c>
      <c r="BI21" s="93" t="str">
        <f ca="1">IF(COUNTA(INDIRECT(ADDRESS(BG21,2)):INDIRECT(ADDRESS(BH21,2)))&gt;0,COUNTA(INDIRECT(ADDRESS(BG21,2)):INDIRECT(ADDRESS(BH21,2))),"")</f>
        <v/>
      </c>
      <c r="BJ21" s="77"/>
      <c r="BL21" s="77" t="e">
        <f>IF(AY21=AZ21,0,1)</f>
        <v>#REF!</v>
      </c>
      <c r="BM21" s="77" t="e">
        <f>IF(BL21=1,AL21,"")</f>
        <v>#REF!</v>
      </c>
    </row>
    <row r="22" spans="2:74" ht="18" customHeight="1" x14ac:dyDescent="0.2">
      <c r="B22" s="369"/>
      <c r="C22" s="370"/>
      <c r="D22" s="370"/>
      <c r="E22" s="370"/>
      <c r="F22" s="370"/>
      <c r="G22" s="370"/>
      <c r="H22" s="370"/>
      <c r="I22" s="371"/>
      <c r="J22" s="369"/>
      <c r="K22" s="370"/>
      <c r="L22" s="370"/>
      <c r="M22" s="370"/>
      <c r="N22" s="375"/>
      <c r="O22" s="65"/>
      <c r="P22" s="48" t="s">
        <v>31</v>
      </c>
      <c r="Q22" s="67"/>
      <c r="R22" s="48" t="s">
        <v>1</v>
      </c>
      <c r="S22" s="69"/>
      <c r="T22" s="377" t="s">
        <v>113</v>
      </c>
      <c r="U22" s="377"/>
      <c r="V22" s="378"/>
      <c r="W22" s="379"/>
      <c r="X22" s="379"/>
      <c r="Y22" s="24"/>
      <c r="Z22" s="121"/>
      <c r="AA22" s="122"/>
      <c r="AB22" s="122"/>
      <c r="AC22" s="24"/>
      <c r="AD22" s="121"/>
      <c r="AE22" s="122"/>
      <c r="AF22" s="122"/>
      <c r="AG22" s="123"/>
      <c r="AH22" s="365"/>
      <c r="AI22" s="366"/>
      <c r="AJ22" s="366"/>
      <c r="AK22" s="367"/>
      <c r="AL22" s="152"/>
      <c r="AM22" s="153"/>
      <c r="AN22" s="365"/>
      <c r="AO22" s="366"/>
      <c r="AP22" s="366"/>
      <c r="AQ22" s="366"/>
      <c r="AR22" s="366"/>
      <c r="AS22" s="58"/>
      <c r="AV22" s="101" t="str">
        <f>IF(OR(O22="",Q22=""),"", IF(O22&lt;20,DATE(O22+118,Q22,IF(S22="",1,S22)),DATE(O22+88,Q22,IF(S22="",1,S22))))</f>
        <v/>
      </c>
      <c r="AW22" s="102" t="e">
        <f>IF(AV22&lt;=#REF!,"昔",IF(AV22&lt;=#REF!,"上",IF(AV22&lt;=#REF!,"中","下")))</f>
        <v>#REF!</v>
      </c>
      <c r="AX22" s="9" t="e">
        <f>IF(AV22&lt;=#REF!,5,IF(AV22&lt;=#REF!,7,IF(AV22&lt;=#REF!,9,11)))</f>
        <v>#REF!</v>
      </c>
      <c r="AY22" s="103"/>
      <c r="AZ22" s="104"/>
      <c r="BA22" s="105">
        <f t="shared" ref="BA22" si="5">AN22</f>
        <v>0</v>
      </c>
      <c r="BB22" s="104"/>
      <c r="BC22" s="104"/>
      <c r="BE22" s="120">
        <v>7</v>
      </c>
      <c r="BF22" s="92">
        <v>7</v>
      </c>
      <c r="BG22" s="108">
        <f t="shared" si="1"/>
        <v>265</v>
      </c>
      <c r="BH22" s="108">
        <f t="shared" si="1"/>
        <v>281</v>
      </c>
      <c r="BI22" s="93" t="str">
        <f ca="1">IF(COUNTA(INDIRECT(ADDRESS(BG22,2)):INDIRECT(ADDRESS(BH22,2)))&gt;0,COUNTA(INDIRECT(ADDRESS(BG22,2)):INDIRECT(ADDRESS(BH22,2))),"")</f>
        <v/>
      </c>
      <c r="BJ22" s="77"/>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37【その他の建設事業（土木等）】（入力用）'!O22,VALUE(概算年度)='37【その他の建設事業（土木等）】（入力用）'!O23),IF('37【その他の建設事業（土木等）】（入力用）'!Q22=1,1,IF('37【その他の建設事業（土木等）】（入力用）'!Q22=2,2,IF('37【その他の建設事業（土木等）】（入力用）'!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2">
      <c r="B23" s="372"/>
      <c r="C23" s="373"/>
      <c r="D23" s="373"/>
      <c r="E23" s="373"/>
      <c r="F23" s="373"/>
      <c r="G23" s="373"/>
      <c r="H23" s="373"/>
      <c r="I23" s="374"/>
      <c r="J23" s="372"/>
      <c r="K23" s="373"/>
      <c r="L23" s="373"/>
      <c r="M23" s="373"/>
      <c r="N23" s="376"/>
      <c r="O23" s="66"/>
      <c r="P23" s="11" t="s">
        <v>0</v>
      </c>
      <c r="Q23" s="68"/>
      <c r="R23" s="11" t="s">
        <v>1</v>
      </c>
      <c r="S23" s="70"/>
      <c r="T23" s="380" t="s">
        <v>21</v>
      </c>
      <c r="U23" s="380"/>
      <c r="V23" s="381"/>
      <c r="W23" s="382"/>
      <c r="X23" s="382"/>
      <c r="Y23" s="383"/>
      <c r="Z23" s="384"/>
      <c r="AA23" s="385"/>
      <c r="AB23" s="385"/>
      <c r="AC23" s="385"/>
      <c r="AD23" s="384"/>
      <c r="AE23" s="385"/>
      <c r="AF23" s="385"/>
      <c r="AG23" s="386"/>
      <c r="AH23" s="341">
        <f>V23+Z23-AD23</f>
        <v>0</v>
      </c>
      <c r="AI23" s="341"/>
      <c r="AJ23" s="341"/>
      <c r="AK23" s="368"/>
      <c r="AL23" s="345" t="str">
        <f>IF(AH23&gt;0,0.23,"")</f>
        <v/>
      </c>
      <c r="AM23" s="346"/>
      <c r="AN23" s="342">
        <f>INT(AH23*0.23)</f>
        <v>0</v>
      </c>
      <c r="AO23" s="343"/>
      <c r="AP23" s="343"/>
      <c r="AQ23" s="343"/>
      <c r="AR23" s="343"/>
      <c r="AS23" s="35"/>
      <c r="AV23" s="101"/>
      <c r="AW23" s="102"/>
      <c r="AY23" s="111">
        <f>AH23</f>
        <v>0</v>
      </c>
      <c r="AZ23" s="112" t="e">
        <f>IF(AV22&lt;=#REF!,AH23,IF(AND(AV22&gt;=#REF!,AV22&lt;=#REF!),AH23*105/108,AH23))</f>
        <v>#REF!</v>
      </c>
      <c r="BA23" s="90"/>
      <c r="BB23" s="112" t="e">
        <f t="shared" ref="BB23" si="6">IF($AL23="賃金で算定",0,INT(AY23*$AL23/100))</f>
        <v>#VALUE!</v>
      </c>
      <c r="BC23" s="112" t="e">
        <f>IF(AY23=AZ23,BB23,AZ23*$AL23/100)</f>
        <v>#REF!</v>
      </c>
      <c r="BE23" s="120">
        <v>8</v>
      </c>
      <c r="BF23" s="92">
        <v>8</v>
      </c>
      <c r="BG23" s="108">
        <f t="shared" si="1"/>
        <v>306</v>
      </c>
      <c r="BH23" s="108">
        <f t="shared" si="1"/>
        <v>322</v>
      </c>
      <c r="BI23" s="93" t="str">
        <f ca="1">IF(COUNTA(INDIRECT(ADDRESS(BG23,2)):INDIRECT(ADDRESS(BH23,2)))&gt;0,COUNTA(INDIRECT(ADDRESS(BG23,2)):INDIRECT(ADDRESS(BH23,2))),"")</f>
        <v/>
      </c>
      <c r="BJ23" s="77"/>
      <c r="BL23" s="77" t="e">
        <f>IF(AY23=AZ23,0,1)</f>
        <v>#REF!</v>
      </c>
      <c r="BM23" s="77" t="e">
        <f>IF(BL23=1,AL23,"")</f>
        <v>#REF!</v>
      </c>
    </row>
    <row r="24" spans="2:74" ht="18" customHeight="1" x14ac:dyDescent="0.2">
      <c r="B24" s="369"/>
      <c r="C24" s="370"/>
      <c r="D24" s="370"/>
      <c r="E24" s="370"/>
      <c r="F24" s="370"/>
      <c r="G24" s="370"/>
      <c r="H24" s="370"/>
      <c r="I24" s="371"/>
      <c r="J24" s="369"/>
      <c r="K24" s="370"/>
      <c r="L24" s="370"/>
      <c r="M24" s="370"/>
      <c r="N24" s="375"/>
      <c r="O24" s="65"/>
      <c r="P24" s="48" t="s">
        <v>31</v>
      </c>
      <c r="Q24" s="67"/>
      <c r="R24" s="48" t="s">
        <v>1</v>
      </c>
      <c r="S24" s="69"/>
      <c r="T24" s="377" t="s">
        <v>113</v>
      </c>
      <c r="U24" s="377"/>
      <c r="V24" s="378"/>
      <c r="W24" s="379"/>
      <c r="X24" s="379"/>
      <c r="Y24" s="64"/>
      <c r="Z24" s="113"/>
      <c r="AA24" s="114"/>
      <c r="AB24" s="114"/>
      <c r="AC24" s="64"/>
      <c r="AD24" s="113"/>
      <c r="AE24" s="114"/>
      <c r="AF24" s="114"/>
      <c r="AG24" s="115"/>
      <c r="AH24" s="365"/>
      <c r="AI24" s="366"/>
      <c r="AJ24" s="366"/>
      <c r="AK24" s="367"/>
      <c r="AL24" s="152"/>
      <c r="AM24" s="153"/>
      <c r="AN24" s="365"/>
      <c r="AO24" s="366"/>
      <c r="AP24" s="366"/>
      <c r="AQ24" s="366"/>
      <c r="AR24" s="366"/>
      <c r="AS24" s="58"/>
      <c r="AV24" s="101" t="str">
        <f>IF(OR(O24="",Q24=""),"", IF(O24&lt;20,DATE(O24+118,Q24,IF(S24="",1,S24)),DATE(O24+88,Q24,IF(S24="",1,S24))))</f>
        <v/>
      </c>
      <c r="AW24" s="102" t="e">
        <f>IF(AV24&lt;=#REF!,"昔",IF(AV24&lt;=#REF!,"上",IF(AV24&lt;=#REF!,"中","下")))</f>
        <v>#REF!</v>
      </c>
      <c r="AX24" s="9" t="e">
        <f>IF(AV24&lt;=#REF!,5,IF(AV24&lt;=#REF!,7,IF(AV24&lt;=#REF!,9,11)))</f>
        <v>#REF!</v>
      </c>
      <c r="AY24" s="103"/>
      <c r="AZ24" s="104"/>
      <c r="BA24" s="105">
        <f t="shared" ref="BA24" si="7">AN24</f>
        <v>0</v>
      </c>
      <c r="BB24" s="104"/>
      <c r="BC24" s="104"/>
      <c r="BE24" s="120">
        <v>9</v>
      </c>
      <c r="BF24" s="92">
        <v>9</v>
      </c>
      <c r="BG24" s="108">
        <f t="shared" si="1"/>
        <v>347</v>
      </c>
      <c r="BH24" s="108">
        <f t="shared" si="1"/>
        <v>363</v>
      </c>
      <c r="BI24" s="93" t="str">
        <f ca="1">IF(COUNTA(INDIRECT(ADDRESS(BG24,2)):INDIRECT(ADDRESS(BH24,2)))&gt;0,COUNTA(INDIRECT(ADDRESS(BG24,2)):INDIRECT(ADDRESS(BH24,2))),"")</f>
        <v/>
      </c>
      <c r="BJ24" s="77"/>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37【その他の建設事業（土木等）】（入力用）'!O24,VALUE(概算年度)='37【その他の建設事業（土木等）】（入力用）'!O25),IF('37【その他の建設事業（土木等）】（入力用）'!Q24=1,1,IF('37【その他の建設事業（土木等）】（入力用）'!Q24=2,2,IF('37【その他の建設事業（土木等）】（入力用）'!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2">
      <c r="B25" s="372"/>
      <c r="C25" s="373"/>
      <c r="D25" s="373"/>
      <c r="E25" s="373"/>
      <c r="F25" s="373"/>
      <c r="G25" s="373"/>
      <c r="H25" s="373"/>
      <c r="I25" s="374"/>
      <c r="J25" s="372"/>
      <c r="K25" s="373"/>
      <c r="L25" s="373"/>
      <c r="M25" s="373"/>
      <c r="N25" s="376"/>
      <c r="O25" s="66"/>
      <c r="P25" s="11" t="s">
        <v>0</v>
      </c>
      <c r="Q25" s="68"/>
      <c r="R25" s="11" t="s">
        <v>1</v>
      </c>
      <c r="S25" s="70"/>
      <c r="T25" s="380" t="s">
        <v>21</v>
      </c>
      <c r="U25" s="380"/>
      <c r="V25" s="381"/>
      <c r="W25" s="382"/>
      <c r="X25" s="382"/>
      <c r="Y25" s="383"/>
      <c r="Z25" s="381"/>
      <c r="AA25" s="382"/>
      <c r="AB25" s="382"/>
      <c r="AC25" s="382"/>
      <c r="AD25" s="384"/>
      <c r="AE25" s="385"/>
      <c r="AF25" s="385"/>
      <c r="AG25" s="386"/>
      <c r="AH25" s="341">
        <f>V25+Z25-AD25</f>
        <v>0</v>
      </c>
      <c r="AI25" s="341"/>
      <c r="AJ25" s="341"/>
      <c r="AK25" s="368"/>
      <c r="AL25" s="345" t="str">
        <f>IF(AH25&gt;0,0.23,"")</f>
        <v/>
      </c>
      <c r="AM25" s="346"/>
      <c r="AN25" s="342">
        <f>INT(AH25*0.23)</f>
        <v>0</v>
      </c>
      <c r="AO25" s="343"/>
      <c r="AP25" s="343"/>
      <c r="AQ25" s="343"/>
      <c r="AR25" s="343"/>
      <c r="AS25" s="35"/>
      <c r="AV25" s="102"/>
      <c r="AW25" s="102"/>
      <c r="AY25" s="111">
        <f>AH25</f>
        <v>0</v>
      </c>
      <c r="AZ25" s="112" t="e">
        <f>IF(AV24&lt;=#REF!,AH25,IF(AND(AV24&gt;=#REF!,AV24&lt;=#REF!),AH25*105/108,AH25))</f>
        <v>#REF!</v>
      </c>
      <c r="BA25" s="90"/>
      <c r="BB25" s="112" t="e">
        <f t="shared" ref="BB25" si="8">IF($AL25="賃金で算定",0,INT(AY25*$AL25/100))</f>
        <v>#VALUE!</v>
      </c>
      <c r="BC25" s="112" t="e">
        <f>IF(AY25=AZ25,BB25,AZ25*$AL25/100)</f>
        <v>#REF!</v>
      </c>
      <c r="BE25" s="120">
        <v>10</v>
      </c>
      <c r="BF25" s="92">
        <v>10</v>
      </c>
      <c r="BG25" s="108">
        <f t="shared" si="1"/>
        <v>388</v>
      </c>
      <c r="BH25" s="108">
        <f t="shared" si="1"/>
        <v>404</v>
      </c>
      <c r="BI25" s="93" t="str">
        <f ca="1">IF(COUNTA(INDIRECT(ADDRESS(BG25,2)):INDIRECT(ADDRESS(BH25,2)))&gt;0,COUNTA(INDIRECT(ADDRESS(BG25,2)):INDIRECT(ADDRESS(BH25,2))),"")</f>
        <v/>
      </c>
      <c r="BJ25" s="77"/>
      <c r="BL25" s="77" t="e">
        <f>IF(AY25=AZ25,0,1)</f>
        <v>#REF!</v>
      </c>
      <c r="BM25" s="77" t="e">
        <f>IF(BL25=1,AL25,"")</f>
        <v>#REF!</v>
      </c>
    </row>
    <row r="26" spans="2:74" ht="18" customHeight="1" x14ac:dyDescent="0.2">
      <c r="B26" s="347" t="s">
        <v>86</v>
      </c>
      <c r="C26" s="348"/>
      <c r="D26" s="348"/>
      <c r="E26" s="349"/>
      <c r="F26" s="526" t="s">
        <v>134</v>
      </c>
      <c r="G26" s="527"/>
      <c r="H26" s="527"/>
      <c r="I26" s="527"/>
      <c r="J26" s="527"/>
      <c r="K26" s="527"/>
      <c r="L26" s="527"/>
      <c r="M26" s="527"/>
      <c r="N26" s="528"/>
      <c r="O26" s="347" t="s">
        <v>73</v>
      </c>
      <c r="P26" s="348"/>
      <c r="Q26" s="348"/>
      <c r="R26" s="348"/>
      <c r="S26" s="348"/>
      <c r="T26" s="348"/>
      <c r="U26" s="349"/>
      <c r="V26" s="365"/>
      <c r="W26" s="366"/>
      <c r="X26" s="366"/>
      <c r="Y26" s="367"/>
      <c r="Z26" s="55"/>
      <c r="AA26" s="56"/>
      <c r="AB26" s="56"/>
      <c r="AC26" s="54"/>
      <c r="AD26" s="55"/>
      <c r="AE26" s="56"/>
      <c r="AF26" s="56"/>
      <c r="AG26" s="54"/>
      <c r="AH26" s="365"/>
      <c r="AI26" s="366"/>
      <c r="AJ26" s="366"/>
      <c r="AK26" s="367"/>
      <c r="AL26" s="55"/>
      <c r="AM26" s="57"/>
      <c r="AN26" s="365"/>
      <c r="AO26" s="366"/>
      <c r="AP26" s="366"/>
      <c r="AQ26" s="366"/>
      <c r="AR26" s="366"/>
      <c r="AS26" s="58"/>
      <c r="AV26" s="77"/>
      <c r="AW26" s="77"/>
      <c r="AY26" s="103"/>
      <c r="AZ26" s="124"/>
      <c r="BA26" s="125">
        <f>BA16+BA18+BA20+BA22+BA24</f>
        <v>0</v>
      </c>
      <c r="BB26" s="105" t="e">
        <f>BB17+BB19+BB21+BB23+BB25</f>
        <v>#VALUE!</v>
      </c>
      <c r="BC26" s="105">
        <f>SUMIF(BL17:BL25,0,BC17:BC25)+ROUNDDOWN(ROUNDDOWN(BL26*105/108,0)*BM26/100,0)</f>
        <v>0</v>
      </c>
      <c r="BE26" s="120">
        <v>11</v>
      </c>
      <c r="BF26" s="92">
        <v>11</v>
      </c>
      <c r="BG26" s="108">
        <f t="shared" si="1"/>
        <v>429</v>
      </c>
      <c r="BH26" s="108">
        <f t="shared" si="1"/>
        <v>445</v>
      </c>
      <c r="BI26" s="93" t="str">
        <f ca="1">IF(COUNTA(INDIRECT(ADDRESS(BG26,2)):INDIRECT(ADDRESS(BH26,2)))&gt;0,COUNTA(INDIRECT(ADDRESS(BG26,2)):INDIRECT(ADDRESS(BH26,2))),"")</f>
        <v/>
      </c>
      <c r="BJ26" s="77"/>
      <c r="BL26" s="77">
        <f>SUMIF(BL17:BL25,1,AH17:AK25)</f>
        <v>0</v>
      </c>
      <c r="BM26" s="77">
        <f>IF(COUNT(BM17:BM25)=0,0,SUM(BM17:BM25)/COUNT(BM17:BM25))</f>
        <v>0</v>
      </c>
    </row>
    <row r="27" spans="2:74" ht="18" customHeight="1" thickBot="1" x14ac:dyDescent="0.25">
      <c r="B27" s="350"/>
      <c r="C27" s="351"/>
      <c r="D27" s="351"/>
      <c r="E27" s="352"/>
      <c r="F27" s="529"/>
      <c r="G27" s="530"/>
      <c r="H27" s="530"/>
      <c r="I27" s="530"/>
      <c r="J27" s="530"/>
      <c r="K27" s="530"/>
      <c r="L27" s="530"/>
      <c r="M27" s="530"/>
      <c r="N27" s="531"/>
      <c r="O27" s="350"/>
      <c r="P27" s="351"/>
      <c r="Q27" s="351"/>
      <c r="R27" s="351"/>
      <c r="S27" s="351"/>
      <c r="T27" s="351"/>
      <c r="U27" s="352"/>
      <c r="V27" s="340">
        <f>V17+V19+V21+V23+V25</f>
        <v>0</v>
      </c>
      <c r="W27" s="534"/>
      <c r="X27" s="534"/>
      <c r="Y27" s="535"/>
      <c r="Z27" s="340">
        <f>Z17+Z19+Z21+Z23+Z25</f>
        <v>0</v>
      </c>
      <c r="AA27" s="536"/>
      <c r="AB27" s="536"/>
      <c r="AC27" s="537"/>
      <c r="AD27" s="340">
        <f>AD17+AD19+AD21+AD23+AD25</f>
        <v>0</v>
      </c>
      <c r="AE27" s="536"/>
      <c r="AF27" s="536"/>
      <c r="AG27" s="537"/>
      <c r="AH27" s="340">
        <f>AH17+AH19+AH21+AH23+AH25</f>
        <v>0</v>
      </c>
      <c r="AI27" s="341"/>
      <c r="AJ27" s="341"/>
      <c r="AK27" s="341"/>
      <c r="AL27" s="59"/>
      <c r="AM27" s="60"/>
      <c r="AN27" s="340">
        <f>AN17+AN19+AN21+AN23+AN25</f>
        <v>0</v>
      </c>
      <c r="AO27" s="534"/>
      <c r="AP27" s="534"/>
      <c r="AQ27" s="534"/>
      <c r="AR27" s="534"/>
      <c r="AS27" s="126"/>
      <c r="AV27" s="77"/>
      <c r="AW27" s="77"/>
      <c r="AY27" s="127">
        <f>AY17+AY19+AY21+AY23+AY25</f>
        <v>0</v>
      </c>
      <c r="AZ27" s="128"/>
      <c r="BA27" s="128"/>
      <c r="BB27" s="129" t="e">
        <f>BB26</f>
        <v>#VALUE!</v>
      </c>
      <c r="BC27" s="130"/>
      <c r="BE27" s="131">
        <v>12</v>
      </c>
      <c r="BF27" s="92">
        <v>12</v>
      </c>
      <c r="BG27" s="108">
        <f>BG26+$BJ$14</f>
        <v>470</v>
      </c>
      <c r="BH27" s="108">
        <f>BH26+$BJ$14</f>
        <v>486</v>
      </c>
      <c r="BI27" s="93" t="str">
        <f ca="1">IF(COUNTA(INDIRECT(ADDRESS(BG27,2)):INDIRECT(ADDRESS(BH27,2)))&gt;0,COUNTA(INDIRECT(ADDRESS(BG27,2)):INDIRECT(ADDRESS(BH27,2))),"")</f>
        <v/>
      </c>
      <c r="BJ27" s="77"/>
    </row>
    <row r="28" spans="2:74" ht="18" customHeight="1" x14ac:dyDescent="0.2">
      <c r="B28" s="353"/>
      <c r="C28" s="354"/>
      <c r="D28" s="354"/>
      <c r="E28" s="355"/>
      <c r="F28" s="532"/>
      <c r="G28" s="532"/>
      <c r="H28" s="532"/>
      <c r="I28" s="532"/>
      <c r="J28" s="532"/>
      <c r="K28" s="532"/>
      <c r="L28" s="532"/>
      <c r="M28" s="532"/>
      <c r="N28" s="533"/>
      <c r="O28" s="353"/>
      <c r="P28" s="354"/>
      <c r="Q28" s="354"/>
      <c r="R28" s="354"/>
      <c r="S28" s="354"/>
      <c r="T28" s="354"/>
      <c r="U28" s="355"/>
      <c r="V28" s="342"/>
      <c r="W28" s="343"/>
      <c r="X28" s="343"/>
      <c r="Y28" s="343"/>
      <c r="Z28" s="342"/>
      <c r="AA28" s="343"/>
      <c r="AB28" s="343"/>
      <c r="AC28" s="343"/>
      <c r="AD28" s="342"/>
      <c r="AE28" s="343"/>
      <c r="AF28" s="343"/>
      <c r="AG28" s="343"/>
      <c r="AH28" s="342"/>
      <c r="AI28" s="343"/>
      <c r="AJ28" s="343"/>
      <c r="AK28" s="344"/>
      <c r="AL28" s="34"/>
      <c r="AM28" s="35"/>
      <c r="AN28" s="342"/>
      <c r="AO28" s="343"/>
      <c r="AP28" s="343"/>
      <c r="AQ28" s="343"/>
      <c r="AR28" s="343"/>
      <c r="AS28" s="35"/>
      <c r="AU28" s="132"/>
      <c r="AV28" s="77"/>
      <c r="AW28" s="77"/>
      <c r="AY28" s="133"/>
      <c r="AZ28" s="134" t="e">
        <f>IF(AZ17+AZ19+AZ21+AZ23+AZ25=AY27,0,ROUNDDOWN(AZ17+AZ19+AZ21+AZ23+AZ25,0))</f>
        <v>#REF!</v>
      </c>
      <c r="BA28" s="135"/>
      <c r="BB28" s="135"/>
      <c r="BC28" s="134" t="e">
        <f>IF(BC26=BB27,0,BC26)</f>
        <v>#VALUE!</v>
      </c>
      <c r="BF28" s="92">
        <v>13</v>
      </c>
      <c r="BG28" s="108">
        <f t="shared" si="1"/>
        <v>511</v>
      </c>
      <c r="BH28" s="108">
        <f t="shared" si="1"/>
        <v>527</v>
      </c>
      <c r="BI28" s="93" t="str">
        <f ca="1">IF(COUNTA(INDIRECT(ADDRESS(BG28,2)):INDIRECT(ADDRESS(BH28,2)))&gt;0,COUNTA(INDIRECT(ADDRESS(BG28,2)):INDIRECT(ADDRESS(BH28,2))),"")</f>
        <v/>
      </c>
      <c r="BJ28" s="77"/>
    </row>
    <row r="29" spans="2:74" ht="15.75" customHeight="1" x14ac:dyDescent="0.2">
      <c r="D29" s="2" t="s">
        <v>22</v>
      </c>
      <c r="AD29" s="1" t="str">
        <f>IF(AND($F26="",$V26+$V27&gt;0),"事業の種類を選択してください。","")</f>
        <v/>
      </c>
      <c r="AN29" s="339">
        <f>IF(AN26=0,0,AN26+IF(AN28=0,AN27,AN28))</f>
        <v>0</v>
      </c>
      <c r="AO29" s="339"/>
      <c r="AP29" s="339"/>
      <c r="AQ29" s="339"/>
      <c r="AR29" s="339"/>
      <c r="BF29" s="92">
        <v>14</v>
      </c>
      <c r="BG29" s="108">
        <f t="shared" si="1"/>
        <v>552</v>
      </c>
      <c r="BH29" s="108">
        <f t="shared" si="1"/>
        <v>568</v>
      </c>
      <c r="BI29" s="93" t="str">
        <f ca="1">IF(COUNTA(INDIRECT(ADDRESS(BG29,2)):INDIRECT(ADDRESS(BH29,2)))&gt;0,COUNTA(INDIRECT(ADDRESS(BG29,2)):INDIRECT(ADDRESS(BH29,2))),"")</f>
        <v/>
      </c>
      <c r="BJ29" s="77"/>
    </row>
    <row r="30" spans="2:74" ht="15" customHeight="1" x14ac:dyDescent="0.2">
      <c r="AG30" s="9"/>
      <c r="AI30" s="10" t="s">
        <v>88</v>
      </c>
      <c r="AJ30" s="568">
        <f>初期設定!C6</f>
        <v>0</v>
      </c>
      <c r="AK30" s="568"/>
      <c r="AL30" s="568"/>
      <c r="AM30" s="380" t="s">
        <v>47</v>
      </c>
      <c r="AN30" s="380"/>
      <c r="AO30" s="525">
        <f>初期設定!F6</f>
        <v>0</v>
      </c>
      <c r="AP30" s="525"/>
      <c r="AQ30" s="525"/>
      <c r="AR30" s="525"/>
      <c r="AS30" s="11" t="s">
        <v>77</v>
      </c>
      <c r="AV30" s="101"/>
      <c r="BF30" s="92">
        <v>15</v>
      </c>
      <c r="BG30" s="108">
        <f t="shared" si="1"/>
        <v>593</v>
      </c>
      <c r="BH30" s="108">
        <f t="shared" si="1"/>
        <v>609</v>
      </c>
      <c r="BI30" s="93" t="str">
        <f ca="1">IF(COUNTA(INDIRECT(ADDRESS(BG30,2)):INDIRECT(ADDRESS(BH30,2)))&gt;0,COUNTA(INDIRECT(ADDRESS(BG30,2)):INDIRECT(ADDRESS(BH30,2))),"")</f>
        <v/>
      </c>
      <c r="BJ30" s="77"/>
    </row>
    <row r="31" spans="2:74" ht="15" customHeight="1" x14ac:dyDescent="0.2">
      <c r="D31" s="476">
        <f>初期設定!E18</f>
        <v>7</v>
      </c>
      <c r="E31" s="476"/>
      <c r="F31" s="12" t="s">
        <v>0</v>
      </c>
      <c r="G31" s="476">
        <f>初期設定!G18</f>
        <v>0</v>
      </c>
      <c r="H31" s="476"/>
      <c r="I31" s="12" t="s">
        <v>1</v>
      </c>
      <c r="J31" s="476">
        <f>初期設定!J18</f>
        <v>0</v>
      </c>
      <c r="K31" s="476"/>
      <c r="L31" s="12" t="s">
        <v>23</v>
      </c>
      <c r="AG31" s="13"/>
      <c r="AI31" s="10" t="s">
        <v>89</v>
      </c>
      <c r="AJ31" s="524">
        <f>初期設定!C10</f>
        <v>0</v>
      </c>
      <c r="AK31" s="525"/>
      <c r="AL31" s="11" t="s">
        <v>47</v>
      </c>
      <c r="AM31" s="525">
        <f>初期設定!F10</f>
        <v>0</v>
      </c>
      <c r="AN31" s="525"/>
      <c r="AO31" s="11" t="s">
        <v>76</v>
      </c>
      <c r="AP31" s="525">
        <f>初期設定!I10</f>
        <v>0</v>
      </c>
      <c r="AQ31" s="525"/>
      <c r="AR31" s="525"/>
      <c r="AS31" s="11" t="s">
        <v>77</v>
      </c>
      <c r="BF31" s="92">
        <v>16</v>
      </c>
      <c r="BG31" s="108">
        <f t="shared" si="1"/>
        <v>634</v>
      </c>
      <c r="BH31" s="108">
        <f t="shared" si="1"/>
        <v>650</v>
      </c>
      <c r="BI31" s="93" t="str">
        <f ca="1">IF(COUNTA(INDIRECT(ADDRESS(BG31,2)):INDIRECT(ADDRESS(BH31,2)))&gt;0,COUNTA(INDIRECT(ADDRESS(BG31,2)):INDIRECT(ADDRESS(BH31,2))),"")</f>
        <v/>
      </c>
      <c r="BJ31" s="77"/>
    </row>
    <row r="32" spans="2:74" ht="18" customHeight="1" x14ac:dyDescent="0.2">
      <c r="D32" s="9"/>
      <c r="E32" s="9"/>
      <c r="F32" s="9"/>
      <c r="G32" s="9"/>
      <c r="AA32" s="518" t="s">
        <v>24</v>
      </c>
      <c r="AB32" s="518"/>
      <c r="AC32" s="519">
        <f>初期設定!C8</f>
        <v>0</v>
      </c>
      <c r="AD32" s="519"/>
      <c r="AE32" s="519"/>
      <c r="AF32" s="519"/>
      <c r="AG32" s="519"/>
      <c r="AH32" s="519"/>
      <c r="AI32" s="519"/>
      <c r="AJ32" s="519"/>
      <c r="AK32" s="519"/>
      <c r="AL32" s="519"/>
      <c r="AM32" s="519"/>
      <c r="AN32" s="519"/>
      <c r="AO32" s="519"/>
      <c r="AP32" s="519"/>
      <c r="AQ32" s="519"/>
      <c r="AR32" s="519"/>
      <c r="AS32" s="519"/>
      <c r="BF32" s="92">
        <v>17</v>
      </c>
      <c r="BG32" s="108">
        <f t="shared" si="1"/>
        <v>675</v>
      </c>
      <c r="BH32" s="108">
        <f t="shared" si="1"/>
        <v>691</v>
      </c>
      <c r="BI32" s="93" t="str">
        <f ca="1">IF(COUNTA(INDIRECT(ADDRESS(BG32,2)):INDIRECT(ADDRESS(BH32,2)))&gt;0,COUNTA(INDIRECT(ADDRESS(BG32,2)):INDIRECT(ADDRESS(BH32,2))),"")</f>
        <v/>
      </c>
      <c r="BJ32" s="77"/>
    </row>
    <row r="33" spans="2:62" ht="15" customHeight="1" x14ac:dyDescent="0.2">
      <c r="D33" s="9"/>
      <c r="E33" s="9"/>
      <c r="F33" s="9"/>
      <c r="G33" s="9"/>
      <c r="H33" s="3"/>
      <c r="X33" s="520" t="s">
        <v>25</v>
      </c>
      <c r="Y33" s="520"/>
      <c r="Z33" s="520"/>
      <c r="AA33" s="2"/>
      <c r="AB33" s="2"/>
      <c r="AC33" s="521"/>
      <c r="AD33" s="521"/>
      <c r="AE33" s="521"/>
      <c r="AF33" s="521"/>
      <c r="AG33" s="521"/>
      <c r="AH33" s="521"/>
      <c r="AI33" s="521"/>
      <c r="AJ33" s="521"/>
      <c r="AK33" s="521"/>
      <c r="AL33" s="521"/>
      <c r="AM33" s="521"/>
      <c r="AN33" s="521"/>
      <c r="AS33" s="14"/>
      <c r="BF33" s="92">
        <v>18</v>
      </c>
      <c r="BG33" s="108">
        <f t="shared" si="1"/>
        <v>716</v>
      </c>
      <c r="BH33" s="108">
        <f t="shared" si="1"/>
        <v>732</v>
      </c>
      <c r="BI33" s="93" t="str">
        <f ca="1">IF(COUNTA(INDIRECT(ADDRESS(BG33,2)):INDIRECT(ADDRESS(BH33,2)))&gt;0,COUNTA(INDIRECT(ADDRESS(BG33,2)):INDIRECT(ADDRESS(BH33,2))),"")</f>
        <v/>
      </c>
      <c r="BJ33" s="77"/>
    </row>
    <row r="34" spans="2:62" ht="15" customHeight="1" x14ac:dyDescent="0.2">
      <c r="D34" s="522" t="s">
        <v>130</v>
      </c>
      <c r="E34" s="522"/>
      <c r="F34" s="522"/>
      <c r="G34" s="522"/>
      <c r="H34" s="12" t="s">
        <v>26</v>
      </c>
      <c r="I34" s="12"/>
      <c r="J34" s="12"/>
      <c r="K34" s="12"/>
      <c r="L34" s="12"/>
      <c r="M34" s="12"/>
      <c r="N34" s="12"/>
      <c r="O34" s="12"/>
      <c r="P34" s="12"/>
      <c r="Q34" s="12"/>
      <c r="R34" s="15"/>
      <c r="S34" s="12"/>
      <c r="Y34" s="9"/>
      <c r="Z34" s="9"/>
      <c r="AA34" s="518" t="s">
        <v>27</v>
      </c>
      <c r="AB34" s="518"/>
      <c r="AC34" s="523" t="str">
        <f>初期設定!C4 &amp; "　" &amp;初期設定!C12 &amp; "　" &amp;初期設定!C14</f>
        <v>　　</v>
      </c>
      <c r="AD34" s="523"/>
      <c r="AE34" s="523"/>
      <c r="AF34" s="523"/>
      <c r="AG34" s="523"/>
      <c r="AH34" s="523"/>
      <c r="AI34" s="523"/>
      <c r="AJ34" s="523"/>
      <c r="AK34" s="523"/>
      <c r="AL34" s="523"/>
      <c r="AM34" s="523"/>
      <c r="AN34" s="523"/>
      <c r="AO34" s="523"/>
      <c r="AP34" s="523"/>
      <c r="AQ34" s="523"/>
      <c r="AR34" s="523"/>
      <c r="AS34" s="523"/>
      <c r="BF34" s="92">
        <v>19</v>
      </c>
      <c r="BG34" s="108">
        <f t="shared" ref="BG34:BH45" si="9">BG33+$BJ$14</f>
        <v>757</v>
      </c>
      <c r="BH34" s="108">
        <f t="shared" si="9"/>
        <v>773</v>
      </c>
      <c r="BI34" s="93" t="str">
        <f ca="1">IF(COUNTA(INDIRECT(ADDRESS(BG34,2)):INDIRECT(ADDRESS(BH34,2)))&gt;0,COUNTA(INDIRECT(ADDRESS(BG34,2)):INDIRECT(ADDRESS(BH34,2))),"")</f>
        <v/>
      </c>
      <c r="BJ34" s="77"/>
    </row>
    <row r="35" spans="2:62" ht="15" customHeight="1" x14ac:dyDescent="0.2">
      <c r="AC35" s="2"/>
      <c r="AD35" s="3" t="s">
        <v>91</v>
      </c>
      <c r="BF35" s="92">
        <v>20</v>
      </c>
      <c r="BG35" s="108">
        <f t="shared" si="9"/>
        <v>798</v>
      </c>
      <c r="BH35" s="108">
        <f t="shared" si="9"/>
        <v>814</v>
      </c>
      <c r="BI35" s="93" t="str">
        <f ca="1">IF(COUNTA(INDIRECT(ADDRESS(BG35,2)):INDIRECT(ADDRESS(BH35,2)))&gt;0,COUNTA(INDIRECT(ADDRESS(BG35,2)):INDIRECT(ADDRESS(BH35,2))),"")</f>
        <v/>
      </c>
      <c r="BJ35" s="77"/>
    </row>
    <row r="36" spans="2:62" ht="16.149999999999999" customHeight="1" x14ac:dyDescent="0.2">
      <c r="D36" s="16" t="s">
        <v>28</v>
      </c>
      <c r="E36" s="16"/>
      <c r="F36" s="2"/>
      <c r="G36" s="2"/>
      <c r="H36" s="2"/>
      <c r="I36" s="2"/>
      <c r="J36" s="2"/>
      <c r="K36" s="2"/>
      <c r="L36" s="2"/>
      <c r="M36" s="2"/>
      <c r="N36" s="2"/>
      <c r="O36" s="2"/>
      <c r="P36" s="2"/>
      <c r="Q36" s="2"/>
      <c r="R36" s="2"/>
      <c r="S36" s="2"/>
      <c r="T36" s="2"/>
      <c r="U36" s="2"/>
      <c r="V36" s="2"/>
      <c r="W36" s="2"/>
      <c r="X36" s="2"/>
      <c r="AA36" s="480" t="s">
        <v>29</v>
      </c>
      <c r="AB36" s="481"/>
      <c r="AC36" s="486" t="s">
        <v>92</v>
      </c>
      <c r="AD36" s="487"/>
      <c r="AE36" s="487"/>
      <c r="AF36" s="487"/>
      <c r="AG36" s="487"/>
      <c r="AH36" s="488"/>
      <c r="AI36" s="17"/>
      <c r="AJ36" s="492" t="s">
        <v>93</v>
      </c>
      <c r="AK36" s="492"/>
      <c r="AL36" s="492"/>
      <c r="AM36" s="492"/>
      <c r="AN36" s="492"/>
      <c r="AO36" s="20"/>
      <c r="AP36" s="494" t="s">
        <v>94</v>
      </c>
      <c r="AQ36" s="495"/>
      <c r="AR36" s="495"/>
      <c r="AS36" s="496"/>
      <c r="BF36" s="92">
        <v>21</v>
      </c>
      <c r="BG36" s="108">
        <f t="shared" si="9"/>
        <v>839</v>
      </c>
      <c r="BH36" s="108">
        <f t="shared" si="9"/>
        <v>855</v>
      </c>
      <c r="BI36" s="93" t="str">
        <f ca="1">IF(COUNTA(INDIRECT(ADDRESS(BG36,2)):INDIRECT(ADDRESS(BH36,2)))&gt;0,COUNTA(INDIRECT(ADDRESS(BG36,2)):INDIRECT(ADDRESS(BH36,2))),"")</f>
        <v/>
      </c>
      <c r="BJ36" s="77"/>
    </row>
    <row r="37" spans="2:62" ht="16.149999999999999" customHeight="1" x14ac:dyDescent="0.2">
      <c r="D37" s="62" t="s">
        <v>95</v>
      </c>
      <c r="E37" s="16"/>
      <c r="F37" s="2"/>
      <c r="G37" s="2"/>
      <c r="H37" s="2"/>
      <c r="I37" s="2"/>
      <c r="J37" s="2"/>
      <c r="K37" s="2"/>
      <c r="L37" s="2"/>
      <c r="M37" s="2"/>
      <c r="N37" s="2"/>
      <c r="O37" s="2"/>
      <c r="P37" s="2"/>
      <c r="Q37" s="2"/>
      <c r="R37" s="2"/>
      <c r="S37" s="2"/>
      <c r="T37" s="2"/>
      <c r="U37" s="2"/>
      <c r="V37" s="2"/>
      <c r="W37" s="2"/>
      <c r="X37" s="2"/>
      <c r="AA37" s="482"/>
      <c r="AB37" s="483"/>
      <c r="AC37" s="489"/>
      <c r="AD37" s="490"/>
      <c r="AE37" s="490"/>
      <c r="AF37" s="490"/>
      <c r="AG37" s="490"/>
      <c r="AH37" s="491"/>
      <c r="AI37" s="3"/>
      <c r="AJ37" s="493"/>
      <c r="AK37" s="493"/>
      <c r="AL37" s="493"/>
      <c r="AM37" s="493"/>
      <c r="AN37" s="493"/>
      <c r="AO37" s="19"/>
      <c r="AP37" s="497"/>
      <c r="AQ37" s="498"/>
      <c r="AR37" s="498"/>
      <c r="AS37" s="499"/>
      <c r="BF37" s="92">
        <v>22</v>
      </c>
      <c r="BG37" s="108">
        <f t="shared" si="9"/>
        <v>880</v>
      </c>
      <c r="BH37" s="108">
        <f t="shared" si="9"/>
        <v>896</v>
      </c>
      <c r="BI37" s="93" t="str">
        <f ca="1">IF(COUNTA(INDIRECT(ADDRESS(BG37,2)):INDIRECT(ADDRESS(BH37,2)))&gt;0,COUNTA(INDIRECT(ADDRESS(BG37,2)):INDIRECT(ADDRESS(BH37,2))),"")</f>
        <v/>
      </c>
      <c r="BJ37" s="77"/>
    </row>
    <row r="38" spans="2:62" ht="16.149999999999999" customHeight="1" x14ac:dyDescent="0.2">
      <c r="D38" s="16" t="s">
        <v>96</v>
      </c>
      <c r="E38" s="16"/>
      <c r="F38" s="2"/>
      <c r="G38" s="2"/>
      <c r="H38" s="2"/>
      <c r="I38" s="2"/>
      <c r="J38" s="2"/>
      <c r="K38" s="2"/>
      <c r="L38" s="2"/>
      <c r="M38" s="2"/>
      <c r="N38" s="2"/>
      <c r="O38" s="2"/>
      <c r="P38" s="2"/>
      <c r="Q38" s="2"/>
      <c r="R38" s="2"/>
      <c r="S38" s="2"/>
      <c r="T38" s="2"/>
      <c r="U38" s="2"/>
      <c r="V38" s="2"/>
      <c r="W38" s="2"/>
      <c r="X38" s="2"/>
      <c r="AA38" s="482"/>
      <c r="AB38" s="483"/>
      <c r="AC38" s="500"/>
      <c r="AD38" s="501"/>
      <c r="AE38" s="501"/>
      <c r="AF38" s="501"/>
      <c r="AG38" s="501"/>
      <c r="AH38" s="502"/>
      <c r="AI38" s="506"/>
      <c r="AJ38" s="507"/>
      <c r="AK38" s="507"/>
      <c r="AL38" s="507"/>
      <c r="AM38" s="507"/>
      <c r="AN38" s="507"/>
      <c r="AO38" s="508"/>
      <c r="AP38" s="512"/>
      <c r="AQ38" s="513"/>
      <c r="AR38" s="513"/>
      <c r="AS38" s="514"/>
      <c r="BF38" s="92">
        <v>23</v>
      </c>
      <c r="BG38" s="108">
        <f t="shared" si="9"/>
        <v>921</v>
      </c>
      <c r="BH38" s="108">
        <f t="shared" si="9"/>
        <v>937</v>
      </c>
      <c r="BI38" s="93" t="str">
        <f ca="1">IF(COUNTA(INDIRECT(ADDRESS(BG38,2)):INDIRECT(ADDRESS(BH38,2)))&gt;0,COUNTA(INDIRECT(ADDRESS(BG38,2)):INDIRECT(ADDRESS(BH38,2))),"")</f>
        <v/>
      </c>
      <c r="BJ38" s="77"/>
    </row>
    <row r="39" spans="2:62" ht="16.149999999999999" customHeight="1" x14ac:dyDescent="0.2">
      <c r="D39" s="18"/>
      <c r="E39" s="16"/>
      <c r="F39" s="2"/>
      <c r="G39" s="2"/>
      <c r="H39" s="2"/>
      <c r="I39" s="2"/>
      <c r="J39" s="2"/>
      <c r="K39" s="2"/>
      <c r="L39" s="2"/>
      <c r="M39" s="2"/>
      <c r="N39" s="2"/>
      <c r="O39" s="2"/>
      <c r="P39" s="2"/>
      <c r="Q39" s="2"/>
      <c r="R39" s="2"/>
      <c r="S39" s="2"/>
      <c r="T39" s="2"/>
      <c r="U39" s="2"/>
      <c r="V39" s="2"/>
      <c r="W39" s="2"/>
      <c r="X39" s="2"/>
      <c r="AA39" s="484"/>
      <c r="AB39" s="485"/>
      <c r="AC39" s="503"/>
      <c r="AD39" s="504"/>
      <c r="AE39" s="504"/>
      <c r="AF39" s="504"/>
      <c r="AG39" s="504"/>
      <c r="AH39" s="505"/>
      <c r="AI39" s="509"/>
      <c r="AJ39" s="510"/>
      <c r="AK39" s="510"/>
      <c r="AL39" s="510"/>
      <c r="AM39" s="510"/>
      <c r="AN39" s="510"/>
      <c r="AO39" s="511"/>
      <c r="AP39" s="515"/>
      <c r="AQ39" s="516"/>
      <c r="AR39" s="516"/>
      <c r="AS39" s="517"/>
      <c r="BF39" s="92">
        <v>24</v>
      </c>
      <c r="BG39" s="108">
        <f t="shared" si="9"/>
        <v>962</v>
      </c>
      <c r="BH39" s="108">
        <f t="shared" si="9"/>
        <v>978</v>
      </c>
      <c r="BI39" s="93" t="str">
        <f ca="1">IF(COUNTA(INDIRECT(ADDRESS(BG39,2)):INDIRECT(ADDRESS(BH39,2)))&gt;0,COUNTA(INDIRECT(ADDRESS(BG39,2)):INDIRECT(ADDRESS(BH39,2))),"")</f>
        <v/>
      </c>
      <c r="BJ39" s="77"/>
    </row>
    <row r="40" spans="2:62" ht="9" customHeight="1" x14ac:dyDescent="0.2">
      <c r="D40" s="18"/>
      <c r="E40" s="16"/>
      <c r="F40" s="2"/>
      <c r="G40" s="2"/>
      <c r="H40" s="2"/>
      <c r="I40" s="2"/>
      <c r="J40" s="2"/>
      <c r="K40" s="2"/>
      <c r="L40" s="2"/>
      <c r="M40" s="2"/>
      <c r="N40" s="2"/>
      <c r="O40" s="2"/>
      <c r="P40" s="2"/>
      <c r="Q40" s="2"/>
      <c r="R40" s="2"/>
      <c r="S40" s="2"/>
      <c r="T40" s="2"/>
      <c r="U40" s="2"/>
      <c r="V40" s="2"/>
      <c r="W40" s="2"/>
      <c r="X40" s="2"/>
      <c r="AA40" s="29"/>
      <c r="AB40" s="29"/>
      <c r="AC40" s="38"/>
      <c r="AD40" s="38"/>
      <c r="AE40" s="38"/>
      <c r="AF40" s="38"/>
      <c r="AG40" s="38"/>
      <c r="AH40" s="38"/>
      <c r="AI40" s="38"/>
      <c r="AJ40" s="38"/>
      <c r="AK40" s="38"/>
      <c r="AL40" s="38"/>
      <c r="AM40" s="38"/>
      <c r="AN40" s="38"/>
      <c r="AO40" s="11"/>
      <c r="AP40" s="38"/>
      <c r="AQ40" s="30"/>
      <c r="AR40" s="30"/>
      <c r="AS40" s="30"/>
      <c r="BF40" s="92">
        <v>25</v>
      </c>
      <c r="BG40" s="108">
        <f t="shared" si="9"/>
        <v>1003</v>
      </c>
      <c r="BH40" s="108">
        <f t="shared" si="9"/>
        <v>1019</v>
      </c>
      <c r="BI40" s="93" t="str">
        <f ca="1">IF(COUNTA(INDIRECT(ADDRESS(BG40,2)):INDIRECT(ADDRESS(BH40,2)))&gt;0,COUNTA(INDIRECT(ADDRESS(BG40,2)):INDIRECT(ADDRESS(BH40,2))),"")</f>
        <v/>
      </c>
      <c r="BJ40" s="77"/>
    </row>
    <row r="41" spans="2:62" ht="9" customHeight="1" x14ac:dyDescent="0.2">
      <c r="AQ41" s="31"/>
      <c r="AR41" s="31"/>
      <c r="AS41" s="31"/>
      <c r="BF41" s="92">
        <v>26</v>
      </c>
      <c r="BG41" s="108">
        <f t="shared" si="9"/>
        <v>1044</v>
      </c>
      <c r="BH41" s="108">
        <f t="shared" si="9"/>
        <v>1060</v>
      </c>
      <c r="BI41" s="93" t="str">
        <f ca="1">IF(COUNTA(INDIRECT(ADDRESS(BG41,2)):INDIRECT(ADDRESS(BH41,2)))&gt;0,COUNTA(INDIRECT(ADDRESS(BG41,2)):INDIRECT(ADDRESS(BH41,2))),"")</f>
        <v/>
      </c>
      <c r="BJ41" s="77"/>
    </row>
    <row r="42" spans="2:62" ht="7.5" customHeight="1" x14ac:dyDescent="0.2">
      <c r="X42" s="3"/>
      <c r="Y42" s="3"/>
      <c r="BF42" s="92">
        <v>27</v>
      </c>
      <c r="BG42" s="108">
        <f t="shared" si="9"/>
        <v>1085</v>
      </c>
      <c r="BH42" s="108">
        <f t="shared" si="9"/>
        <v>1101</v>
      </c>
      <c r="BI42" s="93" t="str">
        <f ca="1">IF(COUNTA(INDIRECT(ADDRESS(BG42,2)):INDIRECT(ADDRESS(BH42,2)))&gt;0,COUNTA(INDIRECT(ADDRESS(BG42,2)):INDIRECT(ADDRESS(BH42,2))),"")</f>
        <v/>
      </c>
      <c r="BJ42" s="77"/>
    </row>
    <row r="43" spans="2:62" ht="10.5" customHeight="1" x14ac:dyDescent="0.2">
      <c r="X43" s="3"/>
      <c r="Y43" s="3"/>
      <c r="BF43" s="92">
        <v>28</v>
      </c>
      <c r="BG43" s="108">
        <f t="shared" si="9"/>
        <v>1126</v>
      </c>
      <c r="BH43" s="108">
        <f t="shared" si="9"/>
        <v>1142</v>
      </c>
      <c r="BI43" s="93" t="str">
        <f ca="1">IF(COUNTA(INDIRECT(ADDRESS(BG43,2)):INDIRECT(ADDRESS(BH43,2)))&gt;0,COUNTA(INDIRECT(ADDRESS(BG43,2)):INDIRECT(ADDRESS(BH43,2))),"")</f>
        <v/>
      </c>
      <c r="BJ43" s="77"/>
    </row>
    <row r="44" spans="2:62" ht="5.25" customHeight="1" x14ac:dyDescent="0.2">
      <c r="X44" s="3"/>
      <c r="Y44" s="3"/>
      <c r="BF44" s="92">
        <v>29</v>
      </c>
      <c r="BG44" s="108">
        <f t="shared" si="9"/>
        <v>1167</v>
      </c>
      <c r="BH44" s="108">
        <f t="shared" si="9"/>
        <v>1183</v>
      </c>
      <c r="BI44" s="93" t="str">
        <f ca="1">IF(COUNTA(INDIRECT(ADDRESS(BG44,2)):INDIRECT(ADDRESS(BH44,2)))&gt;0,COUNTA(INDIRECT(ADDRESS(BG44,2)):INDIRECT(ADDRESS(BH44,2))),"")</f>
        <v/>
      </c>
      <c r="BJ44" s="77"/>
    </row>
    <row r="45" spans="2:62" ht="5.25" customHeight="1" thickBot="1" x14ac:dyDescent="0.25">
      <c r="X45" s="3"/>
      <c r="Y45" s="3"/>
      <c r="BF45" s="136">
        <v>30</v>
      </c>
      <c r="BG45" s="137">
        <f t="shared" si="9"/>
        <v>1208</v>
      </c>
      <c r="BH45" s="137">
        <f t="shared" si="9"/>
        <v>1224</v>
      </c>
      <c r="BI45" s="138" t="str">
        <f ca="1">IF(COUNTA(INDIRECT(ADDRESS(BG45,2)):INDIRECT(ADDRESS(BH45,2)))&gt;0,COUNTA(INDIRECT(ADDRESS(BG45,2)):INDIRECT(ADDRESS(BH45,2))),"")</f>
        <v/>
      </c>
      <c r="BJ45" s="77"/>
    </row>
    <row r="46" spans="2:62" ht="5.25" customHeight="1" x14ac:dyDescent="0.2">
      <c r="X46" s="3"/>
      <c r="Y46" s="3"/>
      <c r="BJ46" s="77"/>
    </row>
    <row r="47" spans="2:62" ht="5.25" customHeight="1" x14ac:dyDescent="0.2">
      <c r="X47" s="3"/>
      <c r="Y47" s="3"/>
    </row>
    <row r="48" spans="2:62" ht="17.25" customHeight="1" x14ac:dyDescent="0.2">
      <c r="B48" s="2" t="s">
        <v>35</v>
      </c>
      <c r="S48" s="9"/>
      <c r="T48" s="9"/>
      <c r="U48" s="9"/>
      <c r="V48" s="9"/>
      <c r="W48" s="9"/>
      <c r="AL48" s="21"/>
    </row>
    <row r="49" spans="2:74" ht="12.75" customHeight="1" x14ac:dyDescent="0.2">
      <c r="M49" s="22"/>
      <c r="N49" s="22"/>
      <c r="O49" s="22"/>
      <c r="P49" s="22"/>
      <c r="Q49" s="22"/>
      <c r="R49" s="22"/>
      <c r="S49" s="22"/>
      <c r="T49" s="23"/>
      <c r="U49" s="23"/>
      <c r="V49" s="23"/>
      <c r="W49" s="23"/>
      <c r="X49" s="23"/>
      <c r="Y49" s="23"/>
      <c r="Z49" s="23"/>
      <c r="AA49" s="22"/>
      <c r="AB49" s="22"/>
      <c r="AC49" s="22"/>
      <c r="AL49" s="21"/>
      <c r="AM49" s="460" t="s">
        <v>102</v>
      </c>
      <c r="AN49" s="461"/>
      <c r="AO49" s="461"/>
      <c r="AP49" s="462"/>
      <c r="AZ49" s="1"/>
    </row>
    <row r="50" spans="2:74" ht="12.75" customHeight="1" x14ac:dyDescent="0.2">
      <c r="M50" s="22"/>
      <c r="N50" s="22"/>
      <c r="O50" s="22"/>
      <c r="P50" s="22"/>
      <c r="Q50" s="22"/>
      <c r="R50" s="22"/>
      <c r="S50" s="22"/>
      <c r="T50" s="23"/>
      <c r="U50" s="23"/>
      <c r="V50" s="23"/>
      <c r="W50" s="23"/>
      <c r="X50" s="23"/>
      <c r="Y50" s="23"/>
      <c r="Z50" s="23"/>
      <c r="AA50" s="22"/>
      <c r="AB50" s="22"/>
      <c r="AC50" s="22"/>
      <c r="AL50" s="21"/>
      <c r="AM50" s="463"/>
      <c r="AN50" s="464"/>
      <c r="AO50" s="464"/>
      <c r="AP50" s="465"/>
    </row>
    <row r="51" spans="2:74" ht="12.75" customHeight="1" x14ac:dyDescent="0.2">
      <c r="M51" s="22"/>
      <c r="N51" s="22"/>
      <c r="O51" s="22"/>
      <c r="P51" s="22"/>
      <c r="Q51" s="22"/>
      <c r="R51" s="22"/>
      <c r="S51" s="22"/>
      <c r="T51" s="22"/>
      <c r="U51" s="22"/>
      <c r="V51" s="22"/>
      <c r="W51" s="22"/>
      <c r="X51" s="22"/>
      <c r="Y51" s="22"/>
      <c r="Z51" s="22"/>
      <c r="AA51" s="22"/>
      <c r="AB51" s="22"/>
      <c r="AC51" s="22"/>
      <c r="AL51" s="21"/>
      <c r="AM51" s="81"/>
      <c r="AN51" s="81"/>
    </row>
    <row r="52" spans="2:74" ht="6" customHeight="1" x14ac:dyDescent="0.2">
      <c r="M52" s="22"/>
      <c r="N52" s="22"/>
      <c r="O52" s="22"/>
      <c r="P52" s="22"/>
      <c r="Q52" s="22"/>
      <c r="R52" s="22"/>
      <c r="S52" s="22"/>
      <c r="T52" s="22"/>
      <c r="U52" s="22"/>
      <c r="V52" s="22"/>
      <c r="W52" s="22"/>
      <c r="X52" s="22"/>
      <c r="Y52" s="22"/>
      <c r="Z52" s="22"/>
      <c r="AA52" s="22"/>
      <c r="AB52" s="22"/>
      <c r="AC52" s="22"/>
      <c r="AL52" s="21"/>
      <c r="AM52" s="21"/>
    </row>
    <row r="53" spans="2:74" ht="12.75" customHeight="1" x14ac:dyDescent="0.2">
      <c r="B53" s="466" t="s">
        <v>2</v>
      </c>
      <c r="C53" s="467"/>
      <c r="D53" s="467"/>
      <c r="E53" s="467"/>
      <c r="F53" s="467"/>
      <c r="G53" s="467"/>
      <c r="H53" s="467"/>
      <c r="I53" s="467"/>
      <c r="J53" s="469" t="s">
        <v>10</v>
      </c>
      <c r="K53" s="469"/>
      <c r="L53" s="41" t="s">
        <v>3</v>
      </c>
      <c r="M53" s="469" t="s">
        <v>11</v>
      </c>
      <c r="N53" s="469"/>
      <c r="O53" s="470" t="s">
        <v>12</v>
      </c>
      <c r="P53" s="469"/>
      <c r="Q53" s="469"/>
      <c r="R53" s="469"/>
      <c r="S53" s="469"/>
      <c r="T53" s="469"/>
      <c r="U53" s="469" t="s">
        <v>13</v>
      </c>
      <c r="V53" s="469"/>
      <c r="W53" s="469"/>
      <c r="AD53" s="11"/>
      <c r="AE53" s="11"/>
      <c r="AF53" s="11"/>
      <c r="AG53" s="11"/>
      <c r="AH53" s="11"/>
      <c r="AI53" s="11"/>
      <c r="AJ53" s="11"/>
      <c r="AL53" s="471"/>
      <c r="AM53" s="472"/>
      <c r="AN53" s="406" t="s">
        <v>4</v>
      </c>
      <c r="AO53" s="406"/>
      <c r="AP53" s="472"/>
      <c r="AQ53" s="472"/>
      <c r="AR53" s="406" t="s">
        <v>5</v>
      </c>
      <c r="AS53" s="407"/>
    </row>
    <row r="54" spans="2:74" ht="13.9" customHeight="1" x14ac:dyDescent="0.2">
      <c r="B54" s="467"/>
      <c r="C54" s="467"/>
      <c r="D54" s="467"/>
      <c r="E54" s="467"/>
      <c r="F54" s="467"/>
      <c r="G54" s="467"/>
      <c r="H54" s="467"/>
      <c r="I54" s="467"/>
      <c r="J54" s="412" t="s">
        <v>118</v>
      </c>
      <c r="K54" s="414" t="s">
        <v>118</v>
      </c>
      <c r="L54" s="417" t="s">
        <v>118</v>
      </c>
      <c r="M54" s="420" t="s">
        <v>122</v>
      </c>
      <c r="N54" s="414" t="s">
        <v>124</v>
      </c>
      <c r="O54" s="420" t="s">
        <v>126</v>
      </c>
      <c r="P54" s="423" t="s">
        <v>120</v>
      </c>
      <c r="Q54" s="423" t="s">
        <v>128</v>
      </c>
      <c r="R54" s="423" t="s">
        <v>122</v>
      </c>
      <c r="S54" s="423" t="s">
        <v>118</v>
      </c>
      <c r="T54" s="414" t="s">
        <v>124</v>
      </c>
      <c r="U54" s="477">
        <f>U10</f>
        <v>0</v>
      </c>
      <c r="V54" s="478">
        <f t="shared" ref="V54:W54" si="10">V10</f>
        <v>0</v>
      </c>
      <c r="W54" s="479">
        <f t="shared" si="10"/>
        <v>0</v>
      </c>
      <c r="AD54" s="11"/>
      <c r="AE54" s="11"/>
      <c r="AF54" s="11"/>
      <c r="AG54" s="11"/>
      <c r="AH54" s="11"/>
      <c r="AI54" s="11"/>
      <c r="AJ54" s="11"/>
      <c r="AL54" s="473"/>
      <c r="AM54" s="474"/>
      <c r="AN54" s="408"/>
      <c r="AO54" s="408"/>
      <c r="AP54" s="474"/>
      <c r="AQ54" s="474"/>
      <c r="AR54" s="408"/>
      <c r="AS54" s="409"/>
    </row>
    <row r="55" spans="2:74" ht="9" customHeight="1" x14ac:dyDescent="0.2">
      <c r="B55" s="467"/>
      <c r="C55" s="467"/>
      <c r="D55" s="467"/>
      <c r="E55" s="467"/>
      <c r="F55" s="467"/>
      <c r="G55" s="467"/>
      <c r="H55" s="467"/>
      <c r="I55" s="467"/>
      <c r="J55" s="413"/>
      <c r="K55" s="415"/>
      <c r="L55" s="418"/>
      <c r="M55" s="421"/>
      <c r="N55" s="415"/>
      <c r="O55" s="421"/>
      <c r="P55" s="424"/>
      <c r="Q55" s="424"/>
      <c r="R55" s="424"/>
      <c r="S55" s="424"/>
      <c r="T55" s="415"/>
      <c r="U55" s="421"/>
      <c r="V55" s="424"/>
      <c r="W55" s="415"/>
      <c r="AD55" s="11"/>
      <c r="AE55" s="11"/>
      <c r="AF55" s="11"/>
      <c r="AG55" s="11"/>
      <c r="AH55" s="11"/>
      <c r="AI55" s="11"/>
      <c r="AJ55" s="11"/>
      <c r="AL55" s="475"/>
      <c r="AM55" s="476"/>
      <c r="AN55" s="410"/>
      <c r="AO55" s="410"/>
      <c r="AP55" s="476"/>
      <c r="AQ55" s="476"/>
      <c r="AR55" s="410"/>
      <c r="AS55" s="411"/>
    </row>
    <row r="56" spans="2:74" ht="6" customHeight="1" x14ac:dyDescent="0.2">
      <c r="B56" s="468"/>
      <c r="C56" s="468"/>
      <c r="D56" s="468"/>
      <c r="E56" s="468"/>
      <c r="F56" s="468"/>
      <c r="G56" s="468"/>
      <c r="H56" s="468"/>
      <c r="I56" s="468"/>
      <c r="J56" s="413"/>
      <c r="K56" s="416"/>
      <c r="L56" s="419"/>
      <c r="M56" s="422"/>
      <c r="N56" s="416"/>
      <c r="O56" s="422"/>
      <c r="P56" s="425"/>
      <c r="Q56" s="425"/>
      <c r="R56" s="425"/>
      <c r="S56" s="425"/>
      <c r="T56" s="416"/>
      <c r="U56" s="422"/>
      <c r="V56" s="425"/>
      <c r="W56" s="416"/>
    </row>
    <row r="57" spans="2:74" ht="15" customHeight="1" x14ac:dyDescent="0.2">
      <c r="B57" s="391" t="s">
        <v>36</v>
      </c>
      <c r="C57" s="392"/>
      <c r="D57" s="392"/>
      <c r="E57" s="392"/>
      <c r="F57" s="392"/>
      <c r="G57" s="392"/>
      <c r="H57" s="392"/>
      <c r="I57" s="393"/>
      <c r="J57" s="391" t="s">
        <v>6</v>
      </c>
      <c r="K57" s="392"/>
      <c r="L57" s="392"/>
      <c r="M57" s="392"/>
      <c r="N57" s="400"/>
      <c r="O57" s="403" t="s">
        <v>37</v>
      </c>
      <c r="P57" s="392"/>
      <c r="Q57" s="392"/>
      <c r="R57" s="392"/>
      <c r="S57" s="392"/>
      <c r="T57" s="392"/>
      <c r="U57" s="393"/>
      <c r="V57" s="42" t="s">
        <v>30</v>
      </c>
      <c r="W57" s="43"/>
      <c r="X57" s="43"/>
      <c r="Y57" s="426" t="s">
        <v>83</v>
      </c>
      <c r="Z57" s="426"/>
      <c r="AA57" s="426"/>
      <c r="AB57" s="426"/>
      <c r="AC57" s="426"/>
      <c r="AD57" s="426"/>
      <c r="AE57" s="426"/>
      <c r="AF57" s="426"/>
      <c r="AG57" s="426"/>
      <c r="AH57" s="426"/>
      <c r="AI57" s="43"/>
      <c r="AJ57" s="43"/>
      <c r="AK57" s="44"/>
      <c r="AL57" s="427" t="s">
        <v>48</v>
      </c>
      <c r="AM57" s="427"/>
      <c r="AN57" s="428" t="s">
        <v>46</v>
      </c>
      <c r="AO57" s="428"/>
      <c r="AP57" s="428"/>
      <c r="AQ57" s="428"/>
      <c r="AR57" s="428"/>
      <c r="AS57" s="429"/>
    </row>
    <row r="58" spans="2:74" ht="13.9" customHeight="1" x14ac:dyDescent="0.2">
      <c r="B58" s="394"/>
      <c r="C58" s="395"/>
      <c r="D58" s="395"/>
      <c r="E58" s="395"/>
      <c r="F58" s="395"/>
      <c r="G58" s="395"/>
      <c r="H58" s="395"/>
      <c r="I58" s="396"/>
      <c r="J58" s="394"/>
      <c r="K58" s="395"/>
      <c r="L58" s="395"/>
      <c r="M58" s="395"/>
      <c r="N58" s="401"/>
      <c r="O58" s="404"/>
      <c r="P58" s="395"/>
      <c r="Q58" s="395"/>
      <c r="R58" s="395"/>
      <c r="S58" s="395"/>
      <c r="T58" s="395"/>
      <c r="U58" s="396"/>
      <c r="V58" s="430" t="s">
        <v>7</v>
      </c>
      <c r="W58" s="431"/>
      <c r="X58" s="431"/>
      <c r="Y58" s="432"/>
      <c r="Z58" s="436" t="s">
        <v>16</v>
      </c>
      <c r="AA58" s="437"/>
      <c r="AB58" s="437"/>
      <c r="AC58" s="438"/>
      <c r="AD58" s="442" t="s">
        <v>17</v>
      </c>
      <c r="AE58" s="443"/>
      <c r="AF58" s="443"/>
      <c r="AG58" s="444"/>
      <c r="AH58" s="448" t="s">
        <v>41</v>
      </c>
      <c r="AI58" s="449"/>
      <c r="AJ58" s="449"/>
      <c r="AK58" s="450"/>
      <c r="AL58" s="454" t="s">
        <v>49</v>
      </c>
      <c r="AM58" s="454"/>
      <c r="AN58" s="456" t="s">
        <v>19</v>
      </c>
      <c r="AO58" s="457"/>
      <c r="AP58" s="457"/>
      <c r="AQ58" s="457"/>
      <c r="AR58" s="458"/>
      <c r="AS58" s="459"/>
      <c r="AY58" s="84" t="s">
        <v>67</v>
      </c>
      <c r="AZ58" s="84" t="s">
        <v>67</v>
      </c>
      <c r="BA58" s="84" t="s">
        <v>65</v>
      </c>
      <c r="BB58" s="387" t="s">
        <v>66</v>
      </c>
      <c r="BC58" s="388"/>
    </row>
    <row r="59" spans="2:74" ht="13.9" customHeight="1" x14ac:dyDescent="0.2">
      <c r="B59" s="397"/>
      <c r="C59" s="398"/>
      <c r="D59" s="398"/>
      <c r="E59" s="398"/>
      <c r="F59" s="398"/>
      <c r="G59" s="398"/>
      <c r="H59" s="398"/>
      <c r="I59" s="399"/>
      <c r="J59" s="397"/>
      <c r="K59" s="398"/>
      <c r="L59" s="398"/>
      <c r="M59" s="398"/>
      <c r="N59" s="402"/>
      <c r="O59" s="405"/>
      <c r="P59" s="398"/>
      <c r="Q59" s="398"/>
      <c r="R59" s="398"/>
      <c r="S59" s="398"/>
      <c r="T59" s="398"/>
      <c r="U59" s="399"/>
      <c r="V59" s="433"/>
      <c r="W59" s="434"/>
      <c r="X59" s="434"/>
      <c r="Y59" s="435"/>
      <c r="Z59" s="439"/>
      <c r="AA59" s="440"/>
      <c r="AB59" s="440"/>
      <c r="AC59" s="441"/>
      <c r="AD59" s="445"/>
      <c r="AE59" s="446"/>
      <c r="AF59" s="446"/>
      <c r="AG59" s="447"/>
      <c r="AH59" s="451"/>
      <c r="AI59" s="452"/>
      <c r="AJ59" s="452"/>
      <c r="AK59" s="453"/>
      <c r="AL59" s="455"/>
      <c r="AM59" s="455"/>
      <c r="AN59" s="389"/>
      <c r="AO59" s="389"/>
      <c r="AP59" s="389"/>
      <c r="AQ59" s="389"/>
      <c r="AR59" s="389"/>
      <c r="AS59" s="390"/>
      <c r="AY59" s="89"/>
      <c r="AZ59" s="90" t="s">
        <v>62</v>
      </c>
      <c r="BA59" s="90" t="s">
        <v>64</v>
      </c>
      <c r="BB59" s="91" t="s">
        <v>63</v>
      </c>
      <c r="BC59" s="90" t="s">
        <v>62</v>
      </c>
      <c r="BL59" s="77" t="s">
        <v>68</v>
      </c>
      <c r="BM59" s="77" t="s">
        <v>42</v>
      </c>
    </row>
    <row r="60" spans="2:74" ht="18" customHeight="1" x14ac:dyDescent="0.2">
      <c r="B60" s="369"/>
      <c r="C60" s="370"/>
      <c r="D60" s="370"/>
      <c r="E60" s="370"/>
      <c r="F60" s="370"/>
      <c r="G60" s="370"/>
      <c r="H60" s="370"/>
      <c r="I60" s="371"/>
      <c r="J60" s="369"/>
      <c r="K60" s="370"/>
      <c r="L60" s="370"/>
      <c r="M60" s="370"/>
      <c r="N60" s="375"/>
      <c r="O60" s="65"/>
      <c r="P60" s="48" t="s">
        <v>31</v>
      </c>
      <c r="Q60" s="67"/>
      <c r="R60" s="48" t="s">
        <v>1</v>
      </c>
      <c r="S60" s="69"/>
      <c r="T60" s="377" t="s">
        <v>113</v>
      </c>
      <c r="U60" s="377"/>
      <c r="V60" s="378"/>
      <c r="W60" s="379"/>
      <c r="X60" s="379"/>
      <c r="Y60" s="49" t="s">
        <v>8</v>
      </c>
      <c r="Z60" s="139"/>
      <c r="AA60" s="140"/>
      <c r="AB60" s="140"/>
      <c r="AC60" s="141" t="s">
        <v>8</v>
      </c>
      <c r="AD60" s="139"/>
      <c r="AE60" s="140"/>
      <c r="AF60" s="140"/>
      <c r="AG60" s="142" t="s">
        <v>8</v>
      </c>
      <c r="AH60" s="365"/>
      <c r="AI60" s="366"/>
      <c r="AJ60" s="366"/>
      <c r="AK60" s="367"/>
      <c r="AL60" s="152"/>
      <c r="AM60" s="153"/>
      <c r="AN60" s="365"/>
      <c r="AO60" s="366"/>
      <c r="AP60" s="366"/>
      <c r="AQ60" s="366"/>
      <c r="AR60" s="366"/>
      <c r="AS60" s="142" t="s">
        <v>8</v>
      </c>
      <c r="AV60" s="101" t="str">
        <f>IF(OR(O60="",Q60=""),"", IF(O60&lt;20,DATE(O60+118,Q60,IF(S60="",1,S60)),DATE(O60+88,Q60,IF(S60="",1,S60))))</f>
        <v/>
      </c>
      <c r="AW60" s="102" t="e">
        <f>IF(AV60&lt;=#REF!,"昔",IF(AV60&lt;=#REF!,"上",IF(AV60&lt;=#REF!,"中","下")))</f>
        <v>#REF!</v>
      </c>
      <c r="AX60" s="9" t="e">
        <f>IF(AV60&lt;=#REF!,5,IF(AV60&lt;=#REF!,7,IF(AV60&lt;=#REF!,9,11)))</f>
        <v>#REF!</v>
      </c>
      <c r="AY60" s="103"/>
      <c r="AZ60" s="104"/>
      <c r="BA60" s="105">
        <f>AN60</f>
        <v>0</v>
      </c>
      <c r="BB60" s="104"/>
      <c r="BC60" s="104"/>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37【その他の建設事業（土木等）】（入力用）'!O60,VALUE(概算年度)='37【その他の建設事業（土木等）】（入力用）'!O61),IF('37【その他の建設事業（土木等）】（入力用）'!Q60=1,1,IF('37【その他の建設事業（土木等）】（入力用）'!Q60=2,2,IF('37【その他の建設事業（土木等）】（入力用）'!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2">
      <c r="B61" s="372"/>
      <c r="C61" s="373"/>
      <c r="D61" s="373"/>
      <c r="E61" s="373"/>
      <c r="F61" s="373"/>
      <c r="G61" s="373"/>
      <c r="H61" s="373"/>
      <c r="I61" s="374"/>
      <c r="J61" s="372"/>
      <c r="K61" s="373"/>
      <c r="L61" s="373"/>
      <c r="M61" s="373"/>
      <c r="N61" s="376"/>
      <c r="O61" s="66"/>
      <c r="P61" s="11" t="s">
        <v>0</v>
      </c>
      <c r="Q61" s="68"/>
      <c r="R61" s="11" t="s">
        <v>1</v>
      </c>
      <c r="S61" s="70"/>
      <c r="T61" s="380" t="s">
        <v>21</v>
      </c>
      <c r="U61" s="380"/>
      <c r="V61" s="381"/>
      <c r="W61" s="382"/>
      <c r="X61" s="382"/>
      <c r="Y61" s="383"/>
      <c r="Z61" s="384"/>
      <c r="AA61" s="385"/>
      <c r="AB61" s="385"/>
      <c r="AC61" s="385"/>
      <c r="AD61" s="384"/>
      <c r="AE61" s="385"/>
      <c r="AF61" s="385"/>
      <c r="AG61" s="386"/>
      <c r="AH61" s="341">
        <f>V61+Z61-AD61</f>
        <v>0</v>
      </c>
      <c r="AI61" s="341"/>
      <c r="AJ61" s="341"/>
      <c r="AK61" s="368"/>
      <c r="AL61" s="345" t="str">
        <f>IF(AH61&gt;0,0.23,"")</f>
        <v/>
      </c>
      <c r="AM61" s="346"/>
      <c r="AN61" s="342">
        <f>INT(AH61*0.23)</f>
        <v>0</v>
      </c>
      <c r="AO61" s="343"/>
      <c r="AP61" s="343"/>
      <c r="AQ61" s="343"/>
      <c r="AR61" s="343"/>
      <c r="AS61" s="35"/>
      <c r="AV61" s="101"/>
      <c r="AW61" s="102"/>
      <c r="AY61" s="111">
        <f>AH61</f>
        <v>0</v>
      </c>
      <c r="AZ61" s="112" t="e">
        <f>IF(AV60&lt;=#REF!,AH61,IF(AND(AV60&gt;=#REF!,AV60&lt;=#REF!),AH61*105/108,AH61))</f>
        <v>#REF!</v>
      </c>
      <c r="BA61" s="90"/>
      <c r="BB61" s="112" t="e">
        <f>IF($AL61="賃金で算定",0,INT(AY61*$AL61/100))</f>
        <v>#VALUE!</v>
      </c>
      <c r="BC61" s="112" t="e">
        <f>IF(AY61=AZ61,BB61,AZ61*$AL61/100)</f>
        <v>#REF!</v>
      </c>
      <c r="BL61" s="77" t="e">
        <f>IF(AY61=AZ61,0,1)</f>
        <v>#REF!</v>
      </c>
      <c r="BM61" s="77" t="e">
        <f>IF(BL61=1,AL61,"")</f>
        <v>#REF!</v>
      </c>
    </row>
    <row r="62" spans="2:74" ht="18" customHeight="1" x14ac:dyDescent="0.2">
      <c r="B62" s="369"/>
      <c r="C62" s="370"/>
      <c r="D62" s="370"/>
      <c r="E62" s="370"/>
      <c r="F62" s="370"/>
      <c r="G62" s="370"/>
      <c r="H62" s="370"/>
      <c r="I62" s="371"/>
      <c r="J62" s="369"/>
      <c r="K62" s="370"/>
      <c r="L62" s="370"/>
      <c r="M62" s="370"/>
      <c r="N62" s="375"/>
      <c r="O62" s="65"/>
      <c r="P62" s="48" t="s">
        <v>31</v>
      </c>
      <c r="Q62" s="67"/>
      <c r="R62" s="48" t="s">
        <v>1</v>
      </c>
      <c r="S62" s="69"/>
      <c r="T62" s="377" t="s">
        <v>113</v>
      </c>
      <c r="U62" s="377"/>
      <c r="V62" s="378"/>
      <c r="W62" s="379"/>
      <c r="X62" s="379"/>
      <c r="Y62" s="54"/>
      <c r="Z62" s="55"/>
      <c r="AA62" s="56"/>
      <c r="AB62" s="56"/>
      <c r="AC62" s="54"/>
      <c r="AD62" s="55"/>
      <c r="AE62" s="56"/>
      <c r="AF62" s="56"/>
      <c r="AG62" s="145"/>
      <c r="AH62" s="365"/>
      <c r="AI62" s="366"/>
      <c r="AJ62" s="366"/>
      <c r="AK62" s="367"/>
      <c r="AL62" s="152"/>
      <c r="AM62" s="153"/>
      <c r="AN62" s="365"/>
      <c r="AO62" s="366"/>
      <c r="AP62" s="366"/>
      <c r="AQ62" s="366"/>
      <c r="AR62" s="366"/>
      <c r="AS62" s="58"/>
      <c r="AV62" s="101" t="str">
        <f>IF(OR(O62="",Q62=""),"", IF(O62&lt;20,DATE(O62+118,Q62,IF(S62="",1,S62)),DATE(O62+88,Q62,IF(S62="",1,S62))))</f>
        <v/>
      </c>
      <c r="AW62" s="102" t="e">
        <f>IF(AV62&lt;=#REF!,"昔",IF(AV62&lt;=#REF!,"上",IF(AV62&lt;=#REF!,"中","下")))</f>
        <v>#REF!</v>
      </c>
      <c r="AX62" s="9" t="e">
        <f>IF(AV62&lt;=#REF!,5,IF(AV62&lt;=#REF!,7,IF(AV62&lt;=#REF!,9,11)))</f>
        <v>#REF!</v>
      </c>
      <c r="AY62" s="103"/>
      <c r="AZ62" s="104"/>
      <c r="BA62" s="105">
        <f t="shared" ref="BA62" si="11">AN62</f>
        <v>0</v>
      </c>
      <c r="BB62" s="104"/>
      <c r="BC62" s="104"/>
      <c r="BL62" s="77"/>
      <c r="BM62" s="77"/>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37【その他の建設事業（土木等）】（入力用）'!O62,VALUE(概算年度)='37【その他の建設事業（土木等）】（入力用）'!O63),IF('37【その他の建設事業（土木等）】（入力用）'!Q62=1,1,IF('37【その他の建設事業（土木等）】（入力用）'!Q62=2,2,IF('37【その他の建設事業（土木等）】（入力用）'!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2">
      <c r="B63" s="372"/>
      <c r="C63" s="373"/>
      <c r="D63" s="373"/>
      <c r="E63" s="373"/>
      <c r="F63" s="373"/>
      <c r="G63" s="373"/>
      <c r="H63" s="373"/>
      <c r="I63" s="374"/>
      <c r="J63" s="372"/>
      <c r="K63" s="373"/>
      <c r="L63" s="373"/>
      <c r="M63" s="373"/>
      <c r="N63" s="376"/>
      <c r="O63" s="66"/>
      <c r="P63" s="11" t="s">
        <v>0</v>
      </c>
      <c r="Q63" s="68"/>
      <c r="R63" s="11" t="s">
        <v>1</v>
      </c>
      <c r="S63" s="70"/>
      <c r="T63" s="380" t="s">
        <v>21</v>
      </c>
      <c r="U63" s="380"/>
      <c r="V63" s="381"/>
      <c r="W63" s="382"/>
      <c r="X63" s="382"/>
      <c r="Y63" s="383"/>
      <c r="Z63" s="384"/>
      <c r="AA63" s="385"/>
      <c r="AB63" s="385"/>
      <c r="AC63" s="385"/>
      <c r="AD63" s="384"/>
      <c r="AE63" s="385"/>
      <c r="AF63" s="385"/>
      <c r="AG63" s="386"/>
      <c r="AH63" s="341">
        <f>V63+Z63-AD63</f>
        <v>0</v>
      </c>
      <c r="AI63" s="341"/>
      <c r="AJ63" s="341"/>
      <c r="AK63" s="368"/>
      <c r="AL63" s="345" t="str">
        <f>IF(AH63&gt;0,0.23,"")</f>
        <v/>
      </c>
      <c r="AM63" s="346"/>
      <c r="AN63" s="342">
        <f>INT(AH63*0.23)</f>
        <v>0</v>
      </c>
      <c r="AO63" s="343"/>
      <c r="AP63" s="343"/>
      <c r="AQ63" s="343"/>
      <c r="AR63" s="343"/>
      <c r="AS63" s="35"/>
      <c r="AV63" s="101"/>
      <c r="AW63" s="102"/>
      <c r="AY63" s="111">
        <f t="shared" ref="AY63" si="12">AH63</f>
        <v>0</v>
      </c>
      <c r="AZ63" s="112" t="e">
        <f>IF(AV62&lt;=#REF!,AH63,IF(AND(AV62&gt;=#REF!,AV62&lt;=#REF!),AH63*105/108,AH63))</f>
        <v>#REF!</v>
      </c>
      <c r="BA63" s="90"/>
      <c r="BB63" s="112" t="e">
        <f t="shared" ref="BB63" si="13">IF($AL63="賃金で算定",0,INT(AY63*$AL63/100))</f>
        <v>#VALUE!</v>
      </c>
      <c r="BC63" s="112" t="e">
        <f>IF(AY63=AZ63,BB63,AZ63*$AL63/100)</f>
        <v>#REF!</v>
      </c>
      <c r="BL63" s="77" t="e">
        <f>IF(AY63=AZ63,0,1)</f>
        <v>#REF!</v>
      </c>
      <c r="BM63" s="77" t="e">
        <f>IF(BL63=1,AL63,"")</f>
        <v>#REF!</v>
      </c>
    </row>
    <row r="64" spans="2:74" ht="18" customHeight="1" x14ac:dyDescent="0.2">
      <c r="B64" s="369"/>
      <c r="C64" s="370"/>
      <c r="D64" s="370"/>
      <c r="E64" s="370"/>
      <c r="F64" s="370"/>
      <c r="G64" s="370"/>
      <c r="H64" s="370"/>
      <c r="I64" s="371"/>
      <c r="J64" s="369"/>
      <c r="K64" s="370"/>
      <c r="L64" s="370"/>
      <c r="M64" s="370"/>
      <c r="N64" s="375"/>
      <c r="O64" s="65"/>
      <c r="P64" s="48" t="s">
        <v>31</v>
      </c>
      <c r="Q64" s="67"/>
      <c r="R64" s="48" t="s">
        <v>1</v>
      </c>
      <c r="S64" s="69"/>
      <c r="T64" s="377" t="s">
        <v>113</v>
      </c>
      <c r="U64" s="377"/>
      <c r="V64" s="378"/>
      <c r="W64" s="379"/>
      <c r="X64" s="379"/>
      <c r="Y64" s="54"/>
      <c r="Z64" s="55"/>
      <c r="AA64" s="56"/>
      <c r="AB64" s="56"/>
      <c r="AC64" s="54"/>
      <c r="AD64" s="55"/>
      <c r="AE64" s="56"/>
      <c r="AF64" s="56"/>
      <c r="AG64" s="145"/>
      <c r="AH64" s="365"/>
      <c r="AI64" s="366"/>
      <c r="AJ64" s="366"/>
      <c r="AK64" s="367"/>
      <c r="AL64" s="152"/>
      <c r="AM64" s="153"/>
      <c r="AN64" s="365"/>
      <c r="AO64" s="366"/>
      <c r="AP64" s="366"/>
      <c r="AQ64" s="366"/>
      <c r="AR64" s="366"/>
      <c r="AS64" s="58"/>
      <c r="AV64" s="101" t="str">
        <f>IF(OR(O64="",Q64=""),"", IF(O64&lt;20,DATE(O64+118,Q64,IF(S64="",1,S64)),DATE(O64+88,Q64,IF(S64="",1,S64))))</f>
        <v/>
      </c>
      <c r="AW64" s="102" t="e">
        <f>IF(AV64&lt;=#REF!,"昔",IF(AV64&lt;=#REF!,"上",IF(AV64&lt;=#REF!,"中","下")))</f>
        <v>#REF!</v>
      </c>
      <c r="AX64" s="9" t="e">
        <f>IF(AV64&lt;=#REF!,5,IF(AV64&lt;=#REF!,7,IF(AV64&lt;=#REF!,9,11)))</f>
        <v>#REF!</v>
      </c>
      <c r="AY64" s="103"/>
      <c r="AZ64" s="104"/>
      <c r="BA64" s="105">
        <f t="shared" ref="BA64" si="14">AN64</f>
        <v>0</v>
      </c>
      <c r="BB64" s="104"/>
      <c r="BC64" s="104"/>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37【その他の建設事業（土木等）】（入力用）'!O64,VALUE(概算年度)='37【その他の建設事業（土木等）】（入力用）'!O65),IF('37【その他の建設事業（土木等）】（入力用）'!Q64=1,1,IF('37【その他の建設事業（土木等）】（入力用）'!Q64=2,2,IF('37【その他の建設事業（土木等）】（入力用）'!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2">
      <c r="B65" s="372"/>
      <c r="C65" s="373"/>
      <c r="D65" s="373"/>
      <c r="E65" s="373"/>
      <c r="F65" s="373"/>
      <c r="G65" s="373"/>
      <c r="H65" s="373"/>
      <c r="I65" s="374"/>
      <c r="J65" s="372"/>
      <c r="K65" s="373"/>
      <c r="L65" s="373"/>
      <c r="M65" s="373"/>
      <c r="N65" s="376"/>
      <c r="O65" s="66"/>
      <c r="P65" s="11" t="s">
        <v>0</v>
      </c>
      <c r="Q65" s="68"/>
      <c r="R65" s="11" t="s">
        <v>1</v>
      </c>
      <c r="S65" s="70"/>
      <c r="T65" s="380" t="s">
        <v>21</v>
      </c>
      <c r="U65" s="380"/>
      <c r="V65" s="381"/>
      <c r="W65" s="382"/>
      <c r="X65" s="382"/>
      <c r="Y65" s="383"/>
      <c r="Z65" s="381"/>
      <c r="AA65" s="382"/>
      <c r="AB65" s="382"/>
      <c r="AC65" s="382"/>
      <c r="AD65" s="381"/>
      <c r="AE65" s="382"/>
      <c r="AF65" s="382"/>
      <c r="AG65" s="383"/>
      <c r="AH65" s="341">
        <f>V65+Z65-AD65</f>
        <v>0</v>
      </c>
      <c r="AI65" s="341"/>
      <c r="AJ65" s="341"/>
      <c r="AK65" s="368"/>
      <c r="AL65" s="345" t="str">
        <f>IF(AH65&gt;0,0.23,"")</f>
        <v/>
      </c>
      <c r="AM65" s="346"/>
      <c r="AN65" s="342">
        <f>INT(AH65*0.23)</f>
        <v>0</v>
      </c>
      <c r="AO65" s="343"/>
      <c r="AP65" s="343"/>
      <c r="AQ65" s="343"/>
      <c r="AR65" s="343"/>
      <c r="AS65" s="35"/>
      <c r="AV65" s="101"/>
      <c r="AW65" s="102"/>
      <c r="AY65" s="111">
        <f t="shared" ref="AY65" si="15">AH65</f>
        <v>0</v>
      </c>
      <c r="AZ65" s="112" t="e">
        <f>IF(AV64&lt;=#REF!,AH65,IF(AND(AV64&gt;=#REF!,AV64&lt;=#REF!),AH65*105/108,AH65))</f>
        <v>#REF!</v>
      </c>
      <c r="BA65" s="90"/>
      <c r="BB65" s="112" t="e">
        <f t="shared" ref="BB65" si="16">IF($AL65="賃金で算定",0,INT(AY65*$AL65/100))</f>
        <v>#VALUE!</v>
      </c>
      <c r="BC65" s="112" t="e">
        <f>IF(AY65=AZ65,BB65,AZ65*$AL65/100)</f>
        <v>#REF!</v>
      </c>
      <c r="BL65" s="77" t="e">
        <f>IF(AY65=AZ65,0,1)</f>
        <v>#REF!</v>
      </c>
      <c r="BM65" s="77" t="e">
        <f>IF(BL65=1,AL65,"")</f>
        <v>#REF!</v>
      </c>
    </row>
    <row r="66" spans="2:74" ht="18" customHeight="1" x14ac:dyDescent="0.2">
      <c r="B66" s="369"/>
      <c r="C66" s="370"/>
      <c r="D66" s="370"/>
      <c r="E66" s="370"/>
      <c r="F66" s="370"/>
      <c r="G66" s="370"/>
      <c r="H66" s="370"/>
      <c r="I66" s="371"/>
      <c r="J66" s="369"/>
      <c r="K66" s="370"/>
      <c r="L66" s="370"/>
      <c r="M66" s="370"/>
      <c r="N66" s="375"/>
      <c r="O66" s="65"/>
      <c r="P66" s="48" t="s">
        <v>31</v>
      </c>
      <c r="Q66" s="67"/>
      <c r="R66" s="48" t="s">
        <v>1</v>
      </c>
      <c r="S66" s="69"/>
      <c r="T66" s="377" t="s">
        <v>113</v>
      </c>
      <c r="U66" s="377"/>
      <c r="V66" s="378"/>
      <c r="W66" s="379"/>
      <c r="X66" s="379"/>
      <c r="Y66" s="25"/>
      <c r="Z66" s="59"/>
      <c r="AA66" s="36"/>
      <c r="AB66" s="36"/>
      <c r="AC66" s="25"/>
      <c r="AD66" s="59"/>
      <c r="AE66" s="36"/>
      <c r="AF66" s="36"/>
      <c r="AG66" s="147"/>
      <c r="AH66" s="365"/>
      <c r="AI66" s="366"/>
      <c r="AJ66" s="366"/>
      <c r="AK66" s="367"/>
      <c r="AL66" s="152"/>
      <c r="AM66" s="153"/>
      <c r="AN66" s="365"/>
      <c r="AO66" s="366"/>
      <c r="AP66" s="366"/>
      <c r="AQ66" s="366"/>
      <c r="AR66" s="366"/>
      <c r="AS66" s="58"/>
      <c r="AV66" s="101" t="str">
        <f>IF(OR(O66="",Q66=""),"", IF(O66&lt;20,DATE(O66+118,Q66,IF(S66="",1,S66)),DATE(O66+88,Q66,IF(S66="",1,S66))))</f>
        <v/>
      </c>
      <c r="AW66" s="102" t="e">
        <f>IF(AV66&lt;=#REF!,"昔",IF(AV66&lt;=#REF!,"上",IF(AV66&lt;=#REF!,"中","下")))</f>
        <v>#REF!</v>
      </c>
      <c r="AX66" s="9" t="e">
        <f>IF(AV66&lt;=#REF!,5,IF(AV66&lt;=#REF!,7,IF(AV66&lt;=#REF!,9,11)))</f>
        <v>#REF!</v>
      </c>
      <c r="AY66" s="103"/>
      <c r="AZ66" s="104"/>
      <c r="BA66" s="105">
        <f t="shared" ref="BA66" si="17">AN66</f>
        <v>0</v>
      </c>
      <c r="BB66" s="104"/>
      <c r="BC66" s="104"/>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37【その他の建設事業（土木等）】（入力用）'!O66,VALUE(概算年度)='37【その他の建設事業（土木等）】（入力用）'!O67),IF('37【その他の建設事業（土木等）】（入力用）'!Q66=1,1,IF('37【その他の建設事業（土木等）】（入力用）'!Q66=2,2,IF('37【その他の建設事業（土木等）】（入力用）'!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2">
      <c r="B67" s="372"/>
      <c r="C67" s="373"/>
      <c r="D67" s="373"/>
      <c r="E67" s="373"/>
      <c r="F67" s="373"/>
      <c r="G67" s="373"/>
      <c r="H67" s="373"/>
      <c r="I67" s="374"/>
      <c r="J67" s="372"/>
      <c r="K67" s="373"/>
      <c r="L67" s="373"/>
      <c r="M67" s="373"/>
      <c r="N67" s="376"/>
      <c r="O67" s="66"/>
      <c r="P67" s="11" t="s">
        <v>0</v>
      </c>
      <c r="Q67" s="68"/>
      <c r="R67" s="11" t="s">
        <v>1</v>
      </c>
      <c r="S67" s="70"/>
      <c r="T67" s="380" t="s">
        <v>21</v>
      </c>
      <c r="U67" s="380"/>
      <c r="V67" s="381"/>
      <c r="W67" s="382"/>
      <c r="X67" s="382"/>
      <c r="Y67" s="383"/>
      <c r="Z67" s="384"/>
      <c r="AA67" s="385"/>
      <c r="AB67" s="385"/>
      <c r="AC67" s="385"/>
      <c r="AD67" s="384"/>
      <c r="AE67" s="385"/>
      <c r="AF67" s="385"/>
      <c r="AG67" s="386"/>
      <c r="AH67" s="341">
        <f>V67+Z67-AD67</f>
        <v>0</v>
      </c>
      <c r="AI67" s="341"/>
      <c r="AJ67" s="341"/>
      <c r="AK67" s="368"/>
      <c r="AL67" s="345" t="str">
        <f>IF(AH67&gt;0,0.23,"")</f>
        <v/>
      </c>
      <c r="AM67" s="346"/>
      <c r="AN67" s="342">
        <f>INT(AH67*0.23)</f>
        <v>0</v>
      </c>
      <c r="AO67" s="343"/>
      <c r="AP67" s="343"/>
      <c r="AQ67" s="343"/>
      <c r="AR67" s="343"/>
      <c r="AS67" s="35"/>
      <c r="AV67" s="101"/>
      <c r="AW67" s="102"/>
      <c r="AY67" s="111">
        <f t="shared" ref="AY67" si="18">AH67</f>
        <v>0</v>
      </c>
      <c r="AZ67" s="112" t="e">
        <f>IF(AV66&lt;=#REF!,AH67,IF(AND(AV66&gt;=#REF!,AV66&lt;=#REF!),AH67*105/108,AH67))</f>
        <v>#REF!</v>
      </c>
      <c r="BA67" s="90"/>
      <c r="BB67" s="112" t="e">
        <f t="shared" ref="BB67" si="19">IF($AL67="賃金で算定",0,INT(AY67*$AL67/100))</f>
        <v>#VALUE!</v>
      </c>
      <c r="BC67" s="112" t="e">
        <f>IF(AY67=AZ67,BB67,AZ67*$AL67/100)</f>
        <v>#REF!</v>
      </c>
      <c r="BL67" s="77" t="e">
        <f>IF(AY67=AZ67,0,1)</f>
        <v>#REF!</v>
      </c>
      <c r="BM67" s="77" t="e">
        <f>IF(BL67=1,AL67,"")</f>
        <v>#REF!</v>
      </c>
    </row>
    <row r="68" spans="2:74" ht="18" customHeight="1" x14ac:dyDescent="0.2">
      <c r="B68" s="369"/>
      <c r="C68" s="370"/>
      <c r="D68" s="370"/>
      <c r="E68" s="370"/>
      <c r="F68" s="370"/>
      <c r="G68" s="370"/>
      <c r="H68" s="370"/>
      <c r="I68" s="371"/>
      <c r="J68" s="369"/>
      <c r="K68" s="370"/>
      <c r="L68" s="370"/>
      <c r="M68" s="370"/>
      <c r="N68" s="375"/>
      <c r="O68" s="65"/>
      <c r="P68" s="48" t="s">
        <v>31</v>
      </c>
      <c r="Q68" s="67"/>
      <c r="R68" s="48" t="s">
        <v>1</v>
      </c>
      <c r="S68" s="69"/>
      <c r="T68" s="377" t="s">
        <v>113</v>
      </c>
      <c r="U68" s="377"/>
      <c r="V68" s="378"/>
      <c r="W68" s="379"/>
      <c r="X68" s="379"/>
      <c r="Y68" s="54"/>
      <c r="Z68" s="55"/>
      <c r="AA68" s="56"/>
      <c r="AB68" s="56"/>
      <c r="AC68" s="54"/>
      <c r="AD68" s="55"/>
      <c r="AE68" s="56"/>
      <c r="AF68" s="56"/>
      <c r="AG68" s="145"/>
      <c r="AH68" s="365"/>
      <c r="AI68" s="366"/>
      <c r="AJ68" s="366"/>
      <c r="AK68" s="367"/>
      <c r="AL68" s="152"/>
      <c r="AM68" s="153"/>
      <c r="AN68" s="365"/>
      <c r="AO68" s="366"/>
      <c r="AP68" s="366"/>
      <c r="AQ68" s="366"/>
      <c r="AR68" s="366"/>
      <c r="AS68" s="58"/>
      <c r="AV68" s="101" t="str">
        <f>IF(OR(O68="",Q68=""),"", IF(O68&lt;20,DATE(O68+118,Q68,IF(S68="",1,S68)),DATE(O68+88,Q68,IF(S68="",1,S68))))</f>
        <v/>
      </c>
      <c r="AW68" s="102" t="e">
        <f>IF(AV68&lt;=#REF!,"昔",IF(AV68&lt;=#REF!,"上",IF(AV68&lt;=#REF!,"中","下")))</f>
        <v>#REF!</v>
      </c>
      <c r="AX68" s="9" t="e">
        <f>IF(AV68&lt;=#REF!,5,IF(AV68&lt;=#REF!,7,IF(AV68&lt;=#REF!,9,11)))</f>
        <v>#REF!</v>
      </c>
      <c r="AY68" s="103"/>
      <c r="AZ68" s="104"/>
      <c r="BA68" s="105">
        <f t="shared" ref="BA68" si="20">AN68</f>
        <v>0</v>
      </c>
      <c r="BB68" s="104"/>
      <c r="BC68" s="104"/>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37【その他の建設事業（土木等）】（入力用）'!O68,VALUE(概算年度)='37【その他の建設事業（土木等）】（入力用）'!O69),IF('37【その他の建設事業（土木等）】（入力用）'!Q68=1,1,IF('37【その他の建設事業（土木等）】（入力用）'!Q68=2,2,IF('37【その他の建設事業（土木等）】（入力用）'!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2">
      <c r="B69" s="372"/>
      <c r="C69" s="373"/>
      <c r="D69" s="373"/>
      <c r="E69" s="373"/>
      <c r="F69" s="373"/>
      <c r="G69" s="373"/>
      <c r="H69" s="373"/>
      <c r="I69" s="374"/>
      <c r="J69" s="372"/>
      <c r="K69" s="373"/>
      <c r="L69" s="373"/>
      <c r="M69" s="373"/>
      <c r="N69" s="376"/>
      <c r="O69" s="66"/>
      <c r="P69" s="11" t="s">
        <v>0</v>
      </c>
      <c r="Q69" s="68"/>
      <c r="R69" s="11" t="s">
        <v>1</v>
      </c>
      <c r="S69" s="70"/>
      <c r="T69" s="380" t="s">
        <v>21</v>
      </c>
      <c r="U69" s="380"/>
      <c r="V69" s="381"/>
      <c r="W69" s="382"/>
      <c r="X69" s="382"/>
      <c r="Y69" s="383"/>
      <c r="Z69" s="381"/>
      <c r="AA69" s="382"/>
      <c r="AB69" s="382"/>
      <c r="AC69" s="382"/>
      <c r="AD69" s="384"/>
      <c r="AE69" s="385"/>
      <c r="AF69" s="385"/>
      <c r="AG69" s="386"/>
      <c r="AH69" s="341">
        <f>V69+Z69-AD69</f>
        <v>0</v>
      </c>
      <c r="AI69" s="341"/>
      <c r="AJ69" s="341"/>
      <c r="AK69" s="368"/>
      <c r="AL69" s="345" t="str">
        <f>IF(AH69&gt;0,0.23,"")</f>
        <v/>
      </c>
      <c r="AM69" s="346"/>
      <c r="AN69" s="342">
        <f>INT(AH69*0.23)</f>
        <v>0</v>
      </c>
      <c r="AO69" s="343"/>
      <c r="AP69" s="343"/>
      <c r="AQ69" s="343"/>
      <c r="AR69" s="343"/>
      <c r="AS69" s="35"/>
      <c r="AV69" s="101"/>
      <c r="AW69" s="102"/>
      <c r="AY69" s="111">
        <f t="shared" ref="AY69" si="21">AH69</f>
        <v>0</v>
      </c>
      <c r="AZ69" s="112" t="e">
        <f>IF(AV68&lt;=#REF!,AH69,IF(AND(AV68&gt;=#REF!,AV68&lt;=#REF!),AH69*105/108,AH69))</f>
        <v>#REF!</v>
      </c>
      <c r="BA69" s="90"/>
      <c r="BB69" s="112" t="e">
        <f t="shared" ref="BB69" si="22">IF($AL69="賃金で算定",0,INT(AY69*$AL69/100))</f>
        <v>#VALUE!</v>
      </c>
      <c r="BC69" s="112" t="e">
        <f>IF(AY69=AZ69,BB69,AZ69*$AL69/100)</f>
        <v>#REF!</v>
      </c>
      <c r="BL69" s="77" t="e">
        <f>IF(AY69=AZ69,0,1)</f>
        <v>#REF!</v>
      </c>
      <c r="BM69" s="77" t="e">
        <f>IF(BL69=1,AL69,"")</f>
        <v>#REF!</v>
      </c>
    </row>
    <row r="70" spans="2:74" ht="18" customHeight="1" x14ac:dyDescent="0.2">
      <c r="B70" s="369"/>
      <c r="C70" s="370"/>
      <c r="D70" s="370"/>
      <c r="E70" s="370"/>
      <c r="F70" s="370"/>
      <c r="G70" s="370"/>
      <c r="H70" s="370"/>
      <c r="I70" s="371"/>
      <c r="J70" s="369"/>
      <c r="K70" s="370"/>
      <c r="L70" s="370"/>
      <c r="M70" s="370"/>
      <c r="N70" s="375"/>
      <c r="O70" s="65"/>
      <c r="P70" s="48" t="s">
        <v>31</v>
      </c>
      <c r="Q70" s="67"/>
      <c r="R70" s="48" t="s">
        <v>1</v>
      </c>
      <c r="S70" s="69"/>
      <c r="T70" s="377" t="s">
        <v>113</v>
      </c>
      <c r="U70" s="377"/>
      <c r="V70" s="378"/>
      <c r="W70" s="379"/>
      <c r="X70" s="379"/>
      <c r="Y70" s="54"/>
      <c r="Z70" s="55"/>
      <c r="AA70" s="56"/>
      <c r="AB70" s="56"/>
      <c r="AC70" s="54"/>
      <c r="AD70" s="55"/>
      <c r="AE70" s="56"/>
      <c r="AF70" s="56"/>
      <c r="AG70" s="145"/>
      <c r="AH70" s="365"/>
      <c r="AI70" s="366"/>
      <c r="AJ70" s="366"/>
      <c r="AK70" s="367"/>
      <c r="AL70" s="152"/>
      <c r="AM70" s="153"/>
      <c r="AN70" s="365"/>
      <c r="AO70" s="366"/>
      <c r="AP70" s="366"/>
      <c r="AQ70" s="366"/>
      <c r="AR70" s="366"/>
      <c r="AS70" s="58"/>
      <c r="AV70" s="101" t="str">
        <f>IF(OR(O70="",Q70=""),"", IF(O70&lt;20,DATE(O70+118,Q70,IF(S70="",1,S70)),DATE(O70+88,Q70,IF(S70="",1,S70))))</f>
        <v/>
      </c>
      <c r="AW70" s="102" t="e">
        <f>IF(AV70&lt;=#REF!,"昔",IF(AV70&lt;=#REF!,"上",IF(AV70&lt;=#REF!,"中","下")))</f>
        <v>#REF!</v>
      </c>
      <c r="AX70" s="9" t="e">
        <f>IF(AV70&lt;=#REF!,5,IF(AV70&lt;=#REF!,7,IF(AV70&lt;=#REF!,9,11)))</f>
        <v>#REF!</v>
      </c>
      <c r="AY70" s="103"/>
      <c r="AZ70" s="104"/>
      <c r="BA70" s="105">
        <f t="shared" ref="BA70" si="23">AN70</f>
        <v>0</v>
      </c>
      <c r="BB70" s="104"/>
      <c r="BC70" s="104"/>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37【その他の建設事業（土木等）】（入力用）'!O70,VALUE(概算年度)='37【その他の建設事業（土木等）】（入力用）'!O71),IF('37【その他の建設事業（土木等）】（入力用）'!Q70=1,1,IF('37【その他の建設事業（土木等）】（入力用）'!Q70=2,2,IF('37【その他の建設事業（土木等）】（入力用）'!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2">
      <c r="B71" s="372"/>
      <c r="C71" s="373"/>
      <c r="D71" s="373"/>
      <c r="E71" s="373"/>
      <c r="F71" s="373"/>
      <c r="G71" s="373"/>
      <c r="H71" s="373"/>
      <c r="I71" s="374"/>
      <c r="J71" s="372"/>
      <c r="K71" s="373"/>
      <c r="L71" s="373"/>
      <c r="M71" s="373"/>
      <c r="N71" s="376"/>
      <c r="O71" s="66"/>
      <c r="P71" s="11" t="s">
        <v>0</v>
      </c>
      <c r="Q71" s="68"/>
      <c r="R71" s="11" t="s">
        <v>1</v>
      </c>
      <c r="S71" s="70"/>
      <c r="T71" s="380" t="s">
        <v>21</v>
      </c>
      <c r="U71" s="380"/>
      <c r="V71" s="381"/>
      <c r="W71" s="382"/>
      <c r="X71" s="382"/>
      <c r="Y71" s="383"/>
      <c r="Z71" s="381"/>
      <c r="AA71" s="382"/>
      <c r="AB71" s="382"/>
      <c r="AC71" s="382"/>
      <c r="AD71" s="384"/>
      <c r="AE71" s="385"/>
      <c r="AF71" s="385"/>
      <c r="AG71" s="386"/>
      <c r="AH71" s="341">
        <f>V71+Z71-AD71</f>
        <v>0</v>
      </c>
      <c r="AI71" s="341"/>
      <c r="AJ71" s="341"/>
      <c r="AK71" s="368"/>
      <c r="AL71" s="345" t="str">
        <f>IF(AH71&gt;0,0.23,"")</f>
        <v/>
      </c>
      <c r="AM71" s="346"/>
      <c r="AN71" s="342">
        <f>INT(AH71*0.23)</f>
        <v>0</v>
      </c>
      <c r="AO71" s="343"/>
      <c r="AP71" s="343"/>
      <c r="AQ71" s="343"/>
      <c r="AR71" s="343"/>
      <c r="AS71" s="35"/>
      <c r="AV71" s="101"/>
      <c r="AW71" s="102"/>
      <c r="AY71" s="111">
        <f t="shared" ref="AY71" si="24">AH71</f>
        <v>0</v>
      </c>
      <c r="AZ71" s="112" t="e">
        <f>IF(AV70&lt;=#REF!,AH71,IF(AND(AV70&gt;=#REF!,AV70&lt;=#REF!),AH71*105/108,AH71))</f>
        <v>#REF!</v>
      </c>
      <c r="BA71" s="90"/>
      <c r="BB71" s="112" t="e">
        <f t="shared" ref="BB71" si="25">IF($AL71="賃金で算定",0,INT(AY71*$AL71/100))</f>
        <v>#VALUE!</v>
      </c>
      <c r="BC71" s="112" t="e">
        <f>IF(AY71=AZ71,BB71,AZ71*$AL71/100)</f>
        <v>#REF!</v>
      </c>
      <c r="BL71" s="77" t="e">
        <f>IF(AY71=AZ71,0,1)</f>
        <v>#REF!</v>
      </c>
      <c r="BM71" s="77" t="e">
        <f>IF(BL71=1,AL71,"")</f>
        <v>#REF!</v>
      </c>
    </row>
    <row r="72" spans="2:74" ht="18" customHeight="1" x14ac:dyDescent="0.2">
      <c r="B72" s="369"/>
      <c r="C72" s="370"/>
      <c r="D72" s="370"/>
      <c r="E72" s="370"/>
      <c r="F72" s="370"/>
      <c r="G72" s="370"/>
      <c r="H72" s="370"/>
      <c r="I72" s="371"/>
      <c r="J72" s="369"/>
      <c r="K72" s="370"/>
      <c r="L72" s="370"/>
      <c r="M72" s="370"/>
      <c r="N72" s="375"/>
      <c r="O72" s="65"/>
      <c r="P72" s="48" t="s">
        <v>31</v>
      </c>
      <c r="Q72" s="67"/>
      <c r="R72" s="48" t="s">
        <v>1</v>
      </c>
      <c r="S72" s="69"/>
      <c r="T72" s="377" t="s">
        <v>113</v>
      </c>
      <c r="U72" s="377"/>
      <c r="V72" s="378"/>
      <c r="W72" s="379"/>
      <c r="X72" s="379"/>
      <c r="Y72" s="54"/>
      <c r="Z72" s="55"/>
      <c r="AA72" s="56"/>
      <c r="AB72" s="56"/>
      <c r="AC72" s="54"/>
      <c r="AD72" s="55"/>
      <c r="AE72" s="56"/>
      <c r="AF72" s="56"/>
      <c r="AG72" s="145"/>
      <c r="AH72" s="365"/>
      <c r="AI72" s="366"/>
      <c r="AJ72" s="366"/>
      <c r="AK72" s="367"/>
      <c r="AL72" s="152"/>
      <c r="AM72" s="153"/>
      <c r="AN72" s="365"/>
      <c r="AO72" s="366"/>
      <c r="AP72" s="366"/>
      <c r="AQ72" s="366"/>
      <c r="AR72" s="366"/>
      <c r="AS72" s="58"/>
      <c r="AV72" s="101" t="str">
        <f>IF(OR(O72="",Q72=""),"", IF(O72&lt;20,DATE(O72+118,Q72,IF(S72="",1,S72)),DATE(O72+88,Q72,IF(S72="",1,S72))))</f>
        <v/>
      </c>
      <c r="AW72" s="102" t="e">
        <f>IF(AV72&lt;=#REF!,"昔",IF(AV72&lt;=#REF!,"上",IF(AV72&lt;=#REF!,"中","下")))</f>
        <v>#REF!</v>
      </c>
      <c r="AX72" s="9" t="e">
        <f>IF(AV72&lt;=#REF!,5,IF(AV72&lt;=#REF!,7,IF(AV72&lt;=#REF!,9,11)))</f>
        <v>#REF!</v>
      </c>
      <c r="AY72" s="103"/>
      <c r="AZ72" s="104"/>
      <c r="BA72" s="105">
        <f t="shared" ref="BA72" si="26">AN72</f>
        <v>0</v>
      </c>
      <c r="BB72" s="104"/>
      <c r="BC72" s="104"/>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37【その他の建設事業（土木等）】（入力用）'!O72,VALUE(概算年度)='37【その他の建設事業（土木等）】（入力用）'!O73),IF('37【その他の建設事業（土木等）】（入力用）'!Q72=1,1,IF('37【その他の建設事業（土木等）】（入力用）'!Q72=2,2,IF('37【その他の建設事業（土木等）】（入力用）'!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2">
      <c r="B73" s="372"/>
      <c r="C73" s="373"/>
      <c r="D73" s="373"/>
      <c r="E73" s="373"/>
      <c r="F73" s="373"/>
      <c r="G73" s="373"/>
      <c r="H73" s="373"/>
      <c r="I73" s="374"/>
      <c r="J73" s="372"/>
      <c r="K73" s="373"/>
      <c r="L73" s="373"/>
      <c r="M73" s="373"/>
      <c r="N73" s="376"/>
      <c r="O73" s="66"/>
      <c r="P73" s="11" t="s">
        <v>0</v>
      </c>
      <c r="Q73" s="68"/>
      <c r="R73" s="11" t="s">
        <v>1</v>
      </c>
      <c r="S73" s="70"/>
      <c r="T73" s="380" t="s">
        <v>21</v>
      </c>
      <c r="U73" s="380"/>
      <c r="V73" s="381"/>
      <c r="W73" s="382"/>
      <c r="X73" s="382"/>
      <c r="Y73" s="383"/>
      <c r="Z73" s="381"/>
      <c r="AA73" s="382"/>
      <c r="AB73" s="382"/>
      <c r="AC73" s="382"/>
      <c r="AD73" s="384"/>
      <c r="AE73" s="385"/>
      <c r="AF73" s="385"/>
      <c r="AG73" s="386"/>
      <c r="AH73" s="341">
        <f>V73+Z73-AD73</f>
        <v>0</v>
      </c>
      <c r="AI73" s="341"/>
      <c r="AJ73" s="341"/>
      <c r="AK73" s="368"/>
      <c r="AL73" s="345" t="str">
        <f>IF(AH73&gt;0,0.23,"")</f>
        <v/>
      </c>
      <c r="AM73" s="346"/>
      <c r="AN73" s="342">
        <f>INT(AH73*0.23)</f>
        <v>0</v>
      </c>
      <c r="AO73" s="343"/>
      <c r="AP73" s="343"/>
      <c r="AQ73" s="343"/>
      <c r="AR73" s="343"/>
      <c r="AS73" s="35"/>
      <c r="AV73" s="101"/>
      <c r="AW73" s="102"/>
      <c r="AY73" s="111">
        <f t="shared" ref="AY73" si="27">AH73</f>
        <v>0</v>
      </c>
      <c r="AZ73" s="112" t="e">
        <f>IF(AV72&lt;=#REF!,AH73,IF(AND(AV72&gt;=#REF!,AV72&lt;=#REF!),AH73*105/108,AH73))</f>
        <v>#REF!</v>
      </c>
      <c r="BA73" s="90"/>
      <c r="BB73" s="112" t="e">
        <f t="shared" ref="BB73" si="28">IF($AL73="賃金で算定",0,INT(AY73*$AL73/100))</f>
        <v>#VALUE!</v>
      </c>
      <c r="BC73" s="112" t="e">
        <f>IF(AY73=AZ73,BB73,AZ73*$AL73/100)</f>
        <v>#REF!</v>
      </c>
      <c r="BL73" s="77" t="e">
        <f>IF(AY73=AZ73,0,1)</f>
        <v>#REF!</v>
      </c>
      <c r="BM73" s="77" t="e">
        <f>IF(BL73=1,AL73,"")</f>
        <v>#REF!</v>
      </c>
    </row>
    <row r="74" spans="2:74" ht="18" customHeight="1" x14ac:dyDescent="0.2">
      <c r="B74" s="369"/>
      <c r="C74" s="370"/>
      <c r="D74" s="370"/>
      <c r="E74" s="370"/>
      <c r="F74" s="370"/>
      <c r="G74" s="370"/>
      <c r="H74" s="370"/>
      <c r="I74" s="371"/>
      <c r="J74" s="369"/>
      <c r="K74" s="370"/>
      <c r="L74" s="370"/>
      <c r="M74" s="370"/>
      <c r="N74" s="375"/>
      <c r="O74" s="65"/>
      <c r="P74" s="48" t="s">
        <v>31</v>
      </c>
      <c r="Q74" s="67"/>
      <c r="R74" s="48" t="s">
        <v>1</v>
      </c>
      <c r="S74" s="69"/>
      <c r="T74" s="377" t="s">
        <v>113</v>
      </c>
      <c r="U74" s="377"/>
      <c r="V74" s="378"/>
      <c r="W74" s="379"/>
      <c r="X74" s="379"/>
      <c r="Y74" s="54"/>
      <c r="Z74" s="55"/>
      <c r="AA74" s="56"/>
      <c r="AB74" s="56"/>
      <c r="AC74" s="54"/>
      <c r="AD74" s="55"/>
      <c r="AE74" s="56"/>
      <c r="AF74" s="56"/>
      <c r="AG74" s="145"/>
      <c r="AH74" s="365"/>
      <c r="AI74" s="366"/>
      <c r="AJ74" s="366"/>
      <c r="AK74" s="367"/>
      <c r="AL74" s="152"/>
      <c r="AM74" s="153"/>
      <c r="AN74" s="365"/>
      <c r="AO74" s="366"/>
      <c r="AP74" s="366"/>
      <c r="AQ74" s="366"/>
      <c r="AR74" s="366"/>
      <c r="AS74" s="58"/>
      <c r="AV74" s="101" t="str">
        <f>IF(OR(O74="",Q74=""),"", IF(O74&lt;20,DATE(O74+118,Q74,IF(S74="",1,S74)),DATE(O74+88,Q74,IF(S74="",1,S74))))</f>
        <v/>
      </c>
      <c r="AW74" s="102" t="e">
        <f>IF(AV74&lt;=#REF!,"昔",IF(AV74&lt;=#REF!,"上",IF(AV74&lt;=#REF!,"中","下")))</f>
        <v>#REF!</v>
      </c>
      <c r="AX74" s="9" t="e">
        <f>IF(AV74&lt;=#REF!,5,IF(AV74&lt;=#REF!,7,IF(AV74&lt;=#REF!,9,11)))</f>
        <v>#REF!</v>
      </c>
      <c r="AY74" s="103"/>
      <c r="AZ74" s="104"/>
      <c r="BA74" s="105">
        <f t="shared" ref="BA74" si="29">AN74</f>
        <v>0</v>
      </c>
      <c r="BB74" s="104"/>
      <c r="BC74" s="104"/>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37【その他の建設事業（土木等）】（入力用）'!O74,VALUE(概算年度)='37【その他の建設事業（土木等）】（入力用）'!O75),IF('37【その他の建設事業（土木等）】（入力用）'!Q74=1,1,IF('37【その他の建設事業（土木等）】（入力用）'!Q74=2,2,IF('37【その他の建設事業（土木等）】（入力用）'!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2">
      <c r="B75" s="372"/>
      <c r="C75" s="373"/>
      <c r="D75" s="373"/>
      <c r="E75" s="373"/>
      <c r="F75" s="373"/>
      <c r="G75" s="373"/>
      <c r="H75" s="373"/>
      <c r="I75" s="374"/>
      <c r="J75" s="372"/>
      <c r="K75" s="373"/>
      <c r="L75" s="373"/>
      <c r="M75" s="373"/>
      <c r="N75" s="376"/>
      <c r="O75" s="66"/>
      <c r="P75" s="11" t="s">
        <v>0</v>
      </c>
      <c r="Q75" s="68"/>
      <c r="R75" s="11" t="s">
        <v>1</v>
      </c>
      <c r="S75" s="70"/>
      <c r="T75" s="380" t="s">
        <v>21</v>
      </c>
      <c r="U75" s="380"/>
      <c r="V75" s="381"/>
      <c r="W75" s="382"/>
      <c r="X75" s="382"/>
      <c r="Y75" s="383"/>
      <c r="Z75" s="381"/>
      <c r="AA75" s="382"/>
      <c r="AB75" s="382"/>
      <c r="AC75" s="382"/>
      <c r="AD75" s="384"/>
      <c r="AE75" s="385"/>
      <c r="AF75" s="385"/>
      <c r="AG75" s="386"/>
      <c r="AH75" s="341">
        <f>V75+Z75-AD75</f>
        <v>0</v>
      </c>
      <c r="AI75" s="341"/>
      <c r="AJ75" s="341"/>
      <c r="AK75" s="368"/>
      <c r="AL75" s="345" t="str">
        <f>IF(AH75&gt;0,0.23,"")</f>
        <v/>
      </c>
      <c r="AM75" s="346"/>
      <c r="AN75" s="342">
        <f>INT(AH75*0.23)</f>
        <v>0</v>
      </c>
      <c r="AO75" s="343"/>
      <c r="AP75" s="343"/>
      <c r="AQ75" s="343"/>
      <c r="AR75" s="343"/>
      <c r="AS75" s="35"/>
      <c r="AV75" s="101"/>
      <c r="AW75" s="102"/>
      <c r="AY75" s="111">
        <f t="shared" ref="AY75" si="30">AH75</f>
        <v>0</v>
      </c>
      <c r="AZ75" s="112" t="e">
        <f>IF(AV74&lt;=#REF!,AH75,IF(AND(AV74&gt;=#REF!,AV74&lt;=#REF!),AH75*105/108,AH75))</f>
        <v>#REF!</v>
      </c>
      <c r="BA75" s="90"/>
      <c r="BB75" s="112" t="e">
        <f t="shared" ref="BB75" si="31">IF($AL75="賃金で算定",0,INT(AY75*$AL75/100))</f>
        <v>#VALUE!</v>
      </c>
      <c r="BC75" s="112" t="e">
        <f>IF(AY75=AZ75,BB75,AZ75*$AL75/100)</f>
        <v>#REF!</v>
      </c>
      <c r="BL75" s="77" t="e">
        <f>IF(AY75=AZ75,0,1)</f>
        <v>#REF!</v>
      </c>
      <c r="BM75" s="77" t="e">
        <f>IF(BL75=1,AL75,"")</f>
        <v>#REF!</v>
      </c>
    </row>
    <row r="76" spans="2:74" ht="18" customHeight="1" x14ac:dyDescent="0.2">
      <c r="B76" s="369"/>
      <c r="C76" s="370"/>
      <c r="D76" s="370"/>
      <c r="E76" s="370"/>
      <c r="F76" s="370"/>
      <c r="G76" s="370"/>
      <c r="H76" s="370"/>
      <c r="I76" s="371"/>
      <c r="J76" s="369"/>
      <c r="K76" s="370"/>
      <c r="L76" s="370"/>
      <c r="M76" s="370"/>
      <c r="N76" s="375"/>
      <c r="O76" s="65"/>
      <c r="P76" s="48" t="s">
        <v>31</v>
      </c>
      <c r="Q76" s="67"/>
      <c r="R76" s="48" t="s">
        <v>1</v>
      </c>
      <c r="S76" s="69"/>
      <c r="T76" s="377" t="s">
        <v>113</v>
      </c>
      <c r="U76" s="377"/>
      <c r="V76" s="378"/>
      <c r="W76" s="379"/>
      <c r="X76" s="379"/>
      <c r="Y76" s="54"/>
      <c r="Z76" s="55"/>
      <c r="AA76" s="56"/>
      <c r="AB76" s="56"/>
      <c r="AC76" s="54"/>
      <c r="AD76" s="55"/>
      <c r="AE76" s="56"/>
      <c r="AF76" s="56"/>
      <c r="AG76" s="145"/>
      <c r="AH76" s="365"/>
      <c r="AI76" s="366"/>
      <c r="AJ76" s="366"/>
      <c r="AK76" s="367"/>
      <c r="AL76" s="152"/>
      <c r="AM76" s="153"/>
      <c r="AN76" s="365"/>
      <c r="AO76" s="366"/>
      <c r="AP76" s="366"/>
      <c r="AQ76" s="366"/>
      <c r="AR76" s="366"/>
      <c r="AS76" s="58"/>
      <c r="AV76" s="101" t="str">
        <f>IF(OR(O76="",Q76=""),"", IF(O76&lt;20,DATE(O76+118,Q76,IF(S76="",1,S76)),DATE(O76+88,Q76,IF(S76="",1,S76))))</f>
        <v/>
      </c>
      <c r="AW76" s="102" t="e">
        <f>IF(AV76&lt;=#REF!,"昔",IF(AV76&lt;=#REF!,"上",IF(AV76&lt;=#REF!,"中","下")))</f>
        <v>#REF!</v>
      </c>
      <c r="AX76" s="9" t="e">
        <f>IF(AV76&lt;=#REF!,5,IF(AV76&lt;=#REF!,7,IF(AV76&lt;=#REF!,9,11)))</f>
        <v>#REF!</v>
      </c>
      <c r="AY76" s="103"/>
      <c r="AZ76" s="104"/>
      <c r="BA76" s="105">
        <f t="shared" ref="BA76" si="32">AN76</f>
        <v>0</v>
      </c>
      <c r="BB76" s="104"/>
      <c r="BC76" s="104"/>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37【その他の建設事業（土木等）】（入力用）'!O76,VALUE(概算年度)='37【その他の建設事業（土木等）】（入力用）'!O77),IF('37【その他の建設事業（土木等）】（入力用）'!Q76=1,1,IF('37【その他の建設事業（土木等）】（入力用）'!Q76=2,2,IF('37【その他の建設事業（土木等）】（入力用）'!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2">
      <c r="B77" s="372"/>
      <c r="C77" s="373"/>
      <c r="D77" s="373"/>
      <c r="E77" s="373"/>
      <c r="F77" s="373"/>
      <c r="G77" s="373"/>
      <c r="H77" s="373"/>
      <c r="I77" s="374"/>
      <c r="J77" s="372"/>
      <c r="K77" s="373"/>
      <c r="L77" s="373"/>
      <c r="M77" s="373"/>
      <c r="N77" s="376"/>
      <c r="O77" s="66"/>
      <c r="P77" s="11" t="s">
        <v>0</v>
      </c>
      <c r="Q77" s="68"/>
      <c r="R77" s="11" t="s">
        <v>1</v>
      </c>
      <c r="S77" s="70"/>
      <c r="T77" s="380" t="s">
        <v>21</v>
      </c>
      <c r="U77" s="380"/>
      <c r="V77" s="381"/>
      <c r="W77" s="382"/>
      <c r="X77" s="382"/>
      <c r="Y77" s="383"/>
      <c r="Z77" s="381"/>
      <c r="AA77" s="382"/>
      <c r="AB77" s="382"/>
      <c r="AC77" s="382"/>
      <c r="AD77" s="384"/>
      <c r="AE77" s="385"/>
      <c r="AF77" s="385"/>
      <c r="AG77" s="386"/>
      <c r="AH77" s="342">
        <f>V77+Z77-AD77</f>
        <v>0</v>
      </c>
      <c r="AI77" s="343"/>
      <c r="AJ77" s="343"/>
      <c r="AK77" s="344"/>
      <c r="AL77" s="345" t="str">
        <f>IF(AH77&gt;0,0.23,"")</f>
        <v/>
      </c>
      <c r="AM77" s="346"/>
      <c r="AN77" s="342">
        <f>INT(AH77*0.23)</f>
        <v>0</v>
      </c>
      <c r="AO77" s="343"/>
      <c r="AP77" s="343"/>
      <c r="AQ77" s="343"/>
      <c r="AR77" s="343"/>
      <c r="AS77" s="35"/>
      <c r="AV77" s="101"/>
      <c r="AW77" s="102"/>
      <c r="AY77" s="111">
        <f t="shared" ref="AY77" si="33">AH77</f>
        <v>0</v>
      </c>
      <c r="AZ77" s="112" t="e">
        <f>IF(AV76&lt;=#REF!,AH77,IF(AND(AV76&gt;=#REF!,AV76&lt;=#REF!),AH77*105/108,AH77))</f>
        <v>#REF!</v>
      </c>
      <c r="BA77" s="90"/>
      <c r="BB77" s="112" t="e">
        <f t="shared" ref="BB77" si="34">IF($AL77="賃金で算定",0,INT(AY77*$AL77/100))</f>
        <v>#VALUE!</v>
      </c>
      <c r="BC77" s="112" t="e">
        <f>IF(AY77=AZ77,BB77,AZ77*$AL77/100)</f>
        <v>#REF!</v>
      </c>
      <c r="BL77" s="77" t="e">
        <f>IF(AY77=AZ77,0,1)</f>
        <v>#REF!</v>
      </c>
      <c r="BM77" s="77" t="e">
        <f>IF(BL77=1,AL77,"")</f>
        <v>#REF!</v>
      </c>
    </row>
    <row r="78" spans="2:74" ht="18" customHeight="1" x14ac:dyDescent="0.2">
      <c r="B78" s="347" t="s">
        <v>86</v>
      </c>
      <c r="C78" s="348"/>
      <c r="D78" s="348"/>
      <c r="E78" s="349"/>
      <c r="F78" s="570" t="str">
        <f>F26</f>
        <v>37　その他の建設事業（土木等）</v>
      </c>
      <c r="G78" s="571"/>
      <c r="H78" s="571"/>
      <c r="I78" s="571"/>
      <c r="J78" s="571"/>
      <c r="K78" s="571"/>
      <c r="L78" s="571"/>
      <c r="M78" s="571"/>
      <c r="N78" s="572"/>
      <c r="O78" s="347" t="s">
        <v>73</v>
      </c>
      <c r="P78" s="348"/>
      <c r="Q78" s="348"/>
      <c r="R78" s="348"/>
      <c r="S78" s="348"/>
      <c r="T78" s="348"/>
      <c r="U78" s="349"/>
      <c r="V78" s="365"/>
      <c r="W78" s="366"/>
      <c r="X78" s="366"/>
      <c r="Y78" s="367"/>
      <c r="Z78" s="55"/>
      <c r="AA78" s="56"/>
      <c r="AB78" s="56"/>
      <c r="AC78" s="54"/>
      <c r="AD78" s="55"/>
      <c r="AE78" s="56"/>
      <c r="AF78" s="56"/>
      <c r="AG78" s="54"/>
      <c r="AH78" s="365"/>
      <c r="AI78" s="366"/>
      <c r="AJ78" s="366"/>
      <c r="AK78" s="367"/>
      <c r="AL78" s="55"/>
      <c r="AM78" s="57"/>
      <c r="AN78" s="365"/>
      <c r="AO78" s="366"/>
      <c r="AP78" s="366"/>
      <c r="AQ78" s="366"/>
      <c r="AR78" s="366"/>
      <c r="AS78" s="58"/>
      <c r="AW78" s="102"/>
      <c r="AY78" s="103"/>
      <c r="AZ78" s="124"/>
      <c r="BA78" s="125">
        <f>BA60+BA62+BA64+BA66+BA68+BA70+BA72+BA74+BA76</f>
        <v>0</v>
      </c>
      <c r="BB78" s="105" t="e">
        <f>BB61+BB63+BB65+BB67+BB69+BB71+BB73+BB75+BB77</f>
        <v>#VALUE!</v>
      </c>
      <c r="BC78" s="105">
        <f>SUMIF(BL61:BL77,0,BC61:BC77)+ROUNDDOWN(ROUNDDOWN(BL78*105/108,0)*BM78/100,0)</f>
        <v>0</v>
      </c>
      <c r="BL78" s="77">
        <f>SUMIF(BL61:BL77,1,AH61:AK77)</f>
        <v>0</v>
      </c>
      <c r="BM78" s="77">
        <f>IF(COUNT(BM61:BM77)=0,0,SUM(BM61:BM77)/COUNT(BM61:BM77))</f>
        <v>0</v>
      </c>
      <c r="BV78" s="3"/>
    </row>
    <row r="79" spans="2:74" ht="18" customHeight="1" x14ac:dyDescent="0.2">
      <c r="B79" s="350"/>
      <c r="C79" s="351"/>
      <c r="D79" s="351"/>
      <c r="E79" s="352"/>
      <c r="F79" s="573"/>
      <c r="G79" s="574"/>
      <c r="H79" s="574"/>
      <c r="I79" s="574"/>
      <c r="J79" s="574"/>
      <c r="K79" s="574"/>
      <c r="L79" s="574"/>
      <c r="M79" s="574"/>
      <c r="N79" s="575"/>
      <c r="O79" s="350"/>
      <c r="P79" s="351"/>
      <c r="Q79" s="351"/>
      <c r="R79" s="351"/>
      <c r="S79" s="351"/>
      <c r="T79" s="351"/>
      <c r="U79" s="352"/>
      <c r="V79" s="340">
        <f>V61+V63+V65+V67+V69+V71+V73+V75+V77</f>
        <v>0</v>
      </c>
      <c r="W79" s="341"/>
      <c r="X79" s="341"/>
      <c r="Y79" s="368"/>
      <c r="Z79" s="340">
        <f t="shared" ref="Z79" si="35">Z61+Z63+Z65+Z67+Z69+Z71+Z73+Z75+Z77</f>
        <v>0</v>
      </c>
      <c r="AA79" s="341"/>
      <c r="AB79" s="341"/>
      <c r="AC79" s="341"/>
      <c r="AD79" s="340">
        <f t="shared" ref="AD79" si="36">AD61+AD63+AD65+AD67+AD69+AD71+AD73+AD75+AD77</f>
        <v>0</v>
      </c>
      <c r="AE79" s="341"/>
      <c r="AF79" s="341"/>
      <c r="AG79" s="341"/>
      <c r="AH79" s="340">
        <f t="shared" ref="AH79" si="37">AH61+AH63+AH65+AH67+AH69+AH71+AH73+AH75+AH77</f>
        <v>0</v>
      </c>
      <c r="AI79" s="341"/>
      <c r="AJ79" s="341"/>
      <c r="AK79" s="341"/>
      <c r="AL79" s="59"/>
      <c r="AM79" s="60"/>
      <c r="AN79" s="340">
        <f>AN61+AN63+AN65+AN67+AN69+AN71+AN73+AN75+AN77</f>
        <v>0</v>
      </c>
      <c r="AO79" s="341"/>
      <c r="AP79" s="341"/>
      <c r="AQ79" s="341"/>
      <c r="AR79" s="341"/>
      <c r="AS79" s="60"/>
      <c r="AW79" s="102"/>
      <c r="AY79" s="127">
        <f>AY61+AY63+AY65+AY67+AY69+AY71+AY73+AY75+AY77</f>
        <v>0</v>
      </c>
      <c r="AZ79" s="128"/>
      <c r="BA79" s="128"/>
      <c r="BB79" s="129" t="e">
        <f>BB78</f>
        <v>#VALUE!</v>
      </c>
      <c r="BC79" s="130"/>
    </row>
    <row r="80" spans="2:74" ht="18" customHeight="1" x14ac:dyDescent="0.2">
      <c r="B80" s="353"/>
      <c r="C80" s="354"/>
      <c r="D80" s="354"/>
      <c r="E80" s="355"/>
      <c r="F80" s="576"/>
      <c r="G80" s="577"/>
      <c r="H80" s="577"/>
      <c r="I80" s="577"/>
      <c r="J80" s="577"/>
      <c r="K80" s="577"/>
      <c r="L80" s="577"/>
      <c r="M80" s="577"/>
      <c r="N80" s="578"/>
      <c r="O80" s="353"/>
      <c r="P80" s="354"/>
      <c r="Q80" s="354"/>
      <c r="R80" s="354"/>
      <c r="S80" s="354"/>
      <c r="T80" s="354"/>
      <c r="U80" s="355"/>
      <c r="V80" s="342"/>
      <c r="W80" s="343"/>
      <c r="X80" s="343"/>
      <c r="Y80" s="344"/>
      <c r="Z80" s="342"/>
      <c r="AA80" s="343"/>
      <c r="AB80" s="343"/>
      <c r="AC80" s="343"/>
      <c r="AD80" s="342"/>
      <c r="AE80" s="343"/>
      <c r="AF80" s="343"/>
      <c r="AG80" s="343"/>
      <c r="AH80" s="342"/>
      <c r="AI80" s="343"/>
      <c r="AJ80" s="343"/>
      <c r="AK80" s="344"/>
      <c r="AL80" s="34"/>
      <c r="AM80" s="35"/>
      <c r="AN80" s="342"/>
      <c r="AO80" s="343"/>
      <c r="AP80" s="343"/>
      <c r="AQ80" s="343"/>
      <c r="AR80" s="343"/>
      <c r="AS80" s="35"/>
      <c r="AU80" s="132"/>
      <c r="AW80" s="102"/>
      <c r="AY80" s="133"/>
      <c r="AZ80" s="134" t="e">
        <f>IF(AZ61+AZ63+AZ65+AZ67+AZ69+AZ71+AZ73+AZ75+AZ77=AY79,0,ROUNDDOWN(AZ61+AZ63+AZ65+AZ67+AZ69+AZ71+AZ73+AZ75+AZ77,0))</f>
        <v>#REF!</v>
      </c>
      <c r="BA80" s="135"/>
      <c r="BB80" s="135"/>
      <c r="BC80" s="134" t="e">
        <f>IF(BC78=BB79,0,BC78)</f>
        <v>#VALUE!</v>
      </c>
    </row>
    <row r="81" spans="30:49" ht="18" customHeight="1" x14ac:dyDescent="0.2">
      <c r="AD81" s="1" t="str">
        <f>IF(AND($F78="",$V78+$V79&gt;0),"事業の種類を選択してください。","")</f>
        <v/>
      </c>
      <c r="AN81" s="339">
        <f>IF(AN78=0,0,AN78+IF(AN80=0,AN79,AN80))</f>
        <v>0</v>
      </c>
      <c r="AO81" s="339"/>
      <c r="AP81" s="339"/>
      <c r="AQ81" s="339"/>
      <c r="AR81" s="339"/>
      <c r="AW81" s="102"/>
    </row>
  </sheetData>
  <sheetProtection sheet="1" selectLockedCells="1"/>
  <dataConsolidate/>
  <mergeCells count="317">
    <mergeCell ref="B9:I12"/>
    <mergeCell ref="J9:K9"/>
    <mergeCell ref="M9:N9"/>
    <mergeCell ref="O9:T9"/>
    <mergeCell ref="U9:W9"/>
    <mergeCell ref="AL9:AM11"/>
    <mergeCell ref="AN9:AO11"/>
    <mergeCell ref="J10:J12"/>
    <mergeCell ref="K10:K12"/>
    <mergeCell ref="L10:L12"/>
    <mergeCell ref="M10:M12"/>
    <mergeCell ref="N10:N12"/>
    <mergeCell ref="O10:O12"/>
    <mergeCell ref="P10:P12"/>
    <mergeCell ref="Q10:Q12"/>
    <mergeCell ref="BF2:BJ2"/>
    <mergeCell ref="N5:AE6"/>
    <mergeCell ref="AM5:AP6"/>
    <mergeCell ref="BD13:BE14"/>
    <mergeCell ref="V14:Y15"/>
    <mergeCell ref="Z14:AC15"/>
    <mergeCell ref="AD14:AG15"/>
    <mergeCell ref="AH14:AK15"/>
    <mergeCell ref="R10:R12"/>
    <mergeCell ref="S10:S12"/>
    <mergeCell ref="T10:T12"/>
    <mergeCell ref="U10:U12"/>
    <mergeCell ref="V10:V12"/>
    <mergeCell ref="W10:W12"/>
    <mergeCell ref="AP9:AQ11"/>
    <mergeCell ref="AR9:AS11"/>
    <mergeCell ref="AL14:AM15"/>
    <mergeCell ref="AN14:AS14"/>
    <mergeCell ref="BB14:BC14"/>
    <mergeCell ref="AN15:AS15"/>
    <mergeCell ref="B16:I17"/>
    <mergeCell ref="J16:N17"/>
    <mergeCell ref="T16:U16"/>
    <mergeCell ref="V16:X16"/>
    <mergeCell ref="AH16:AK16"/>
    <mergeCell ref="AN16:AR16"/>
    <mergeCell ref="B13:I15"/>
    <mergeCell ref="J13:N15"/>
    <mergeCell ref="O13:U15"/>
    <mergeCell ref="Y13:AH13"/>
    <mergeCell ref="AN13:AS13"/>
    <mergeCell ref="AN17:AR17"/>
    <mergeCell ref="T17:U17"/>
    <mergeCell ref="V17:Y17"/>
    <mergeCell ref="Z17:AC17"/>
    <mergeCell ref="AD17:AG17"/>
    <mergeCell ref="AH17:AK17"/>
    <mergeCell ref="AL17:AM17"/>
    <mergeCell ref="B18:I19"/>
    <mergeCell ref="J18:N19"/>
    <mergeCell ref="T18:U18"/>
    <mergeCell ref="V18:X18"/>
    <mergeCell ref="AH18:AK18"/>
    <mergeCell ref="AN18:AR18"/>
    <mergeCell ref="T19:U19"/>
    <mergeCell ref="V19:Y19"/>
    <mergeCell ref="Z19:AC19"/>
    <mergeCell ref="AD19:AG19"/>
    <mergeCell ref="AH19:AK19"/>
    <mergeCell ref="AL19:AM19"/>
    <mergeCell ref="AN19:AR19"/>
    <mergeCell ref="B20:I21"/>
    <mergeCell ref="J20:N21"/>
    <mergeCell ref="T20:U20"/>
    <mergeCell ref="V20:X20"/>
    <mergeCell ref="AH20:AK20"/>
    <mergeCell ref="AN20:AR20"/>
    <mergeCell ref="AN21:AR21"/>
    <mergeCell ref="B22:I23"/>
    <mergeCell ref="J22:N23"/>
    <mergeCell ref="T22:U22"/>
    <mergeCell ref="V22:X22"/>
    <mergeCell ref="AH22:AK22"/>
    <mergeCell ref="AN22:AR22"/>
    <mergeCell ref="T23:U23"/>
    <mergeCell ref="V23:Y23"/>
    <mergeCell ref="Z23:AC23"/>
    <mergeCell ref="T21:U21"/>
    <mergeCell ref="V21:Y21"/>
    <mergeCell ref="Z21:AC21"/>
    <mergeCell ref="AD21:AG21"/>
    <mergeCell ref="AH21:AK21"/>
    <mergeCell ref="AL21:AM21"/>
    <mergeCell ref="AD23:AG23"/>
    <mergeCell ref="AH23:AK23"/>
    <mergeCell ref="AL23:AM23"/>
    <mergeCell ref="AN23:AR23"/>
    <mergeCell ref="B24:I25"/>
    <mergeCell ref="J24:N25"/>
    <mergeCell ref="T24:U24"/>
    <mergeCell ref="V24:X24"/>
    <mergeCell ref="AH24:AK24"/>
    <mergeCell ref="AN24:AR24"/>
    <mergeCell ref="AH27:AK27"/>
    <mergeCell ref="AN27:AR27"/>
    <mergeCell ref="V28:Y28"/>
    <mergeCell ref="Z28:AC28"/>
    <mergeCell ref="AD28:AG28"/>
    <mergeCell ref="AH28:AK28"/>
    <mergeCell ref="AN28:AR28"/>
    <mergeCell ref="AN25:AR25"/>
    <mergeCell ref="B26:E28"/>
    <mergeCell ref="F26:N28"/>
    <mergeCell ref="O26:U28"/>
    <mergeCell ref="V26:Y26"/>
    <mergeCell ref="AH26:AK26"/>
    <mergeCell ref="AN26:AR26"/>
    <mergeCell ref="V27:Y27"/>
    <mergeCell ref="Z27:AC27"/>
    <mergeCell ref="AD27:AG27"/>
    <mergeCell ref="T25:U25"/>
    <mergeCell ref="V25:Y25"/>
    <mergeCell ref="Z25:AC25"/>
    <mergeCell ref="AD25:AG25"/>
    <mergeCell ref="AH25:AK25"/>
    <mergeCell ref="AL25:AM25"/>
    <mergeCell ref="X33:Z33"/>
    <mergeCell ref="AC33:AN33"/>
    <mergeCell ref="D34:G34"/>
    <mergeCell ref="AA34:AB34"/>
    <mergeCell ref="AC34:AS34"/>
    <mergeCell ref="AN29:AR29"/>
    <mergeCell ref="AJ30:AL30"/>
    <mergeCell ref="AM30:AN30"/>
    <mergeCell ref="AO30:AR30"/>
    <mergeCell ref="D31:E31"/>
    <mergeCell ref="G31:H31"/>
    <mergeCell ref="J31:K31"/>
    <mergeCell ref="AJ31:AK31"/>
    <mergeCell ref="AM31:AN31"/>
    <mergeCell ref="AP31:AR31"/>
    <mergeCell ref="AA36:AB39"/>
    <mergeCell ref="AC36:AH37"/>
    <mergeCell ref="AJ36:AN37"/>
    <mergeCell ref="AP36:AS37"/>
    <mergeCell ref="AC38:AH39"/>
    <mergeCell ref="AI38:AO39"/>
    <mergeCell ref="AP38:AS39"/>
    <mergeCell ref="AA32:AB32"/>
    <mergeCell ref="AC32:AS32"/>
    <mergeCell ref="AM49:AP50"/>
    <mergeCell ref="B53:I56"/>
    <mergeCell ref="J53:K53"/>
    <mergeCell ref="M53:N53"/>
    <mergeCell ref="O53:T53"/>
    <mergeCell ref="U53:W53"/>
    <mergeCell ref="AL53:AM55"/>
    <mergeCell ref="AN53:AO55"/>
    <mergeCell ref="AP53:AQ55"/>
    <mergeCell ref="S54:S56"/>
    <mergeCell ref="T54:T56"/>
    <mergeCell ref="U54:U56"/>
    <mergeCell ref="V54:V56"/>
    <mergeCell ref="W54:W56"/>
    <mergeCell ref="B57:I59"/>
    <mergeCell ref="J57:N59"/>
    <mergeCell ref="O57:U59"/>
    <mergeCell ref="AR53:AS55"/>
    <mergeCell ref="J54:J56"/>
    <mergeCell ref="K54:K56"/>
    <mergeCell ref="L54:L56"/>
    <mergeCell ref="M54:M56"/>
    <mergeCell ref="N54:N56"/>
    <mergeCell ref="O54:O56"/>
    <mergeCell ref="P54:P56"/>
    <mergeCell ref="Q54:Q56"/>
    <mergeCell ref="R54:R56"/>
    <mergeCell ref="Y57:AH57"/>
    <mergeCell ref="AL57:AM57"/>
    <mergeCell ref="AN57:AS57"/>
    <mergeCell ref="V58:Y59"/>
    <mergeCell ref="Z58:AC59"/>
    <mergeCell ref="AD58:AG59"/>
    <mergeCell ref="AH58:AK59"/>
    <mergeCell ref="AL58:AM59"/>
    <mergeCell ref="AN58:AS58"/>
    <mergeCell ref="B62:I63"/>
    <mergeCell ref="J62:N63"/>
    <mergeCell ref="T62:U62"/>
    <mergeCell ref="V62:X62"/>
    <mergeCell ref="AH62:AK62"/>
    <mergeCell ref="BB58:BC58"/>
    <mergeCell ref="AN59:AS59"/>
    <mergeCell ref="B60:I61"/>
    <mergeCell ref="J60:N61"/>
    <mergeCell ref="T60:U60"/>
    <mergeCell ref="V60:X60"/>
    <mergeCell ref="AH60:AK60"/>
    <mergeCell ref="AN60:AR60"/>
    <mergeCell ref="T61:U61"/>
    <mergeCell ref="V61:Y61"/>
    <mergeCell ref="AN62:AR62"/>
    <mergeCell ref="T63:U63"/>
    <mergeCell ref="V63:Y63"/>
    <mergeCell ref="Z63:AC63"/>
    <mergeCell ref="AD63:AG63"/>
    <mergeCell ref="AH63:AK63"/>
    <mergeCell ref="AL63:AM63"/>
    <mergeCell ref="AN63:AR63"/>
    <mergeCell ref="Z61:AC61"/>
    <mergeCell ref="AD61:AG61"/>
    <mergeCell ref="AH61:AK61"/>
    <mergeCell ref="AL61:AM61"/>
    <mergeCell ref="AN61:AR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8:E80"/>
    <mergeCell ref="F78:N80"/>
    <mergeCell ref="O78:U80"/>
    <mergeCell ref="V78:Y78"/>
    <mergeCell ref="AH78:AK78"/>
    <mergeCell ref="AN78:AR78"/>
    <mergeCell ref="V79:Y79"/>
    <mergeCell ref="B76:I77"/>
    <mergeCell ref="J76:N77"/>
    <mergeCell ref="T76:U76"/>
    <mergeCell ref="V76:X76"/>
    <mergeCell ref="AH76:AK76"/>
    <mergeCell ref="AN76:AR76"/>
    <mergeCell ref="T77:U77"/>
    <mergeCell ref="V77:Y77"/>
    <mergeCell ref="Z77:AC77"/>
    <mergeCell ref="AD77:AG77"/>
    <mergeCell ref="AN81:AR81"/>
    <mergeCell ref="Z79:AC79"/>
    <mergeCell ref="AD79:AG79"/>
    <mergeCell ref="AH79:AK79"/>
    <mergeCell ref="AN79:AR79"/>
    <mergeCell ref="V80:Y80"/>
    <mergeCell ref="Z80:AC80"/>
    <mergeCell ref="AD80:AG80"/>
    <mergeCell ref="AH80:AK80"/>
    <mergeCell ref="AN80:AR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808AB-FA2E-46D1-93EC-78E6BD9FFF24}">
  <sheetPr>
    <tabColor theme="3" tint="0.59999389629810485"/>
  </sheetPr>
  <dimension ref="A1:BY81"/>
  <sheetViews>
    <sheetView showGridLines="0" workbookViewId="0">
      <selection activeCell="B16" sqref="B16:I17"/>
    </sheetView>
  </sheetViews>
  <sheetFormatPr defaultColWidth="0" defaultRowHeight="0" customHeight="1" zeroHeight="1" x14ac:dyDescent="0.2"/>
  <cols>
    <col min="1" max="1" width="1.453125" style="1" customWidth="1"/>
    <col min="2" max="14" width="3.6328125" style="1" customWidth="1"/>
    <col min="15" max="18" width="3.08984375" style="1" customWidth="1"/>
    <col min="19" max="19" width="3" style="1" customWidth="1"/>
    <col min="20" max="24" width="3.08984375" style="1" customWidth="1"/>
    <col min="25" max="25" width="2.08984375" style="1" customWidth="1"/>
    <col min="26" max="28" width="3.08984375" style="1" customWidth="1"/>
    <col min="29" max="29" width="2.08984375" style="1" customWidth="1"/>
    <col min="30" max="32" width="3.08984375" style="1" customWidth="1"/>
    <col min="33" max="33" width="2.08984375" style="1" customWidth="1"/>
    <col min="34" max="36" width="3.08984375" style="1" customWidth="1"/>
    <col min="37" max="37" width="2.08984375" style="1" customWidth="1"/>
    <col min="38" max="43" width="3.08984375" style="1" customWidth="1"/>
    <col min="44" max="44" width="1.26953125" style="1" customWidth="1"/>
    <col min="45" max="45" width="2" style="1" customWidth="1"/>
    <col min="46" max="46" width="1.36328125" style="1" customWidth="1"/>
    <col min="47" max="47" width="1.26953125" style="1" customWidth="1"/>
    <col min="48" max="49" width="3.6328125" style="1" hidden="1" customWidth="1"/>
    <col min="50" max="55" width="3.6328125" style="9" hidden="1" customWidth="1"/>
    <col min="56" max="57" width="3.6328125" style="77" hidden="1" customWidth="1"/>
    <col min="58" max="65" width="3.6328125" style="1" hidden="1" customWidth="1"/>
    <col min="66" max="66" width="8.26953125" style="1" hidden="1" customWidth="1"/>
    <col min="67" max="67" width="18.36328125" style="1" hidden="1" customWidth="1"/>
    <col min="68" max="70" width="9.90625" style="1" hidden="1" customWidth="1"/>
    <col min="71" max="74" width="3.6328125" style="1" hidden="1" customWidth="1"/>
    <col min="75" max="75" width="6.453125" style="1" hidden="1" customWidth="1"/>
    <col min="76" max="16384" width="3.6328125" style="1" hidden="1"/>
  </cols>
  <sheetData>
    <row r="1" spans="1:77" ht="6" customHeight="1" thickBot="1" x14ac:dyDescent="0.25"/>
    <row r="2" spans="1:77" ht="24" customHeight="1" x14ac:dyDescent="0.2">
      <c r="X2" s="3"/>
      <c r="Y2" s="3"/>
      <c r="BF2" s="538" t="s">
        <v>50</v>
      </c>
      <c r="BG2" s="539"/>
      <c r="BH2" s="539"/>
      <c r="BI2" s="539"/>
      <c r="BJ2" s="540"/>
    </row>
    <row r="3" spans="1:77"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c r="BF3" s="78"/>
      <c r="BG3" s="77"/>
      <c r="BH3" s="77"/>
      <c r="BI3" s="77"/>
      <c r="BJ3" s="79"/>
    </row>
    <row r="4" spans="1:77" ht="17.25" customHeight="1" x14ac:dyDescent="0.25">
      <c r="B4" s="2" t="s">
        <v>9</v>
      </c>
      <c r="U4" s="6" t="s">
        <v>81</v>
      </c>
      <c r="V4" s="4"/>
      <c r="W4" s="4"/>
      <c r="X4" s="4"/>
      <c r="Y4" s="4"/>
      <c r="BF4" s="78"/>
      <c r="BG4" s="77" t="s">
        <v>51</v>
      </c>
      <c r="BH4" s="77"/>
      <c r="BI4" s="77"/>
      <c r="BJ4" s="79"/>
    </row>
    <row r="5" spans="1:77" ht="13.15" customHeight="1" x14ac:dyDescent="0.2">
      <c r="M5" s="7"/>
      <c r="N5" s="541" t="s">
        <v>39</v>
      </c>
      <c r="O5" s="541"/>
      <c r="P5" s="541"/>
      <c r="Q5" s="541"/>
      <c r="R5" s="541"/>
      <c r="S5" s="541"/>
      <c r="T5" s="541"/>
      <c r="U5" s="541"/>
      <c r="V5" s="541"/>
      <c r="W5" s="541"/>
      <c r="X5" s="541"/>
      <c r="Y5" s="541"/>
      <c r="Z5" s="541"/>
      <c r="AA5" s="541"/>
      <c r="AB5" s="541"/>
      <c r="AC5" s="541"/>
      <c r="AD5" s="541"/>
      <c r="AE5" s="541"/>
      <c r="AF5" s="7"/>
      <c r="AL5" s="80"/>
      <c r="AM5" s="460" t="s">
        <v>102</v>
      </c>
      <c r="AN5" s="461"/>
      <c r="AO5" s="461"/>
      <c r="AP5" s="462"/>
      <c r="BF5" s="78"/>
      <c r="BG5" s="77" t="s">
        <v>52</v>
      </c>
      <c r="BH5" s="77"/>
      <c r="BI5" s="77"/>
      <c r="BJ5" s="79"/>
    </row>
    <row r="6" spans="1:77" ht="13.15" customHeight="1" x14ac:dyDescent="0.2">
      <c r="M6" s="8"/>
      <c r="N6" s="542"/>
      <c r="O6" s="542"/>
      <c r="P6" s="542"/>
      <c r="Q6" s="542"/>
      <c r="R6" s="542"/>
      <c r="S6" s="542"/>
      <c r="T6" s="542"/>
      <c r="U6" s="542"/>
      <c r="V6" s="542"/>
      <c r="W6" s="542"/>
      <c r="X6" s="542"/>
      <c r="Y6" s="542"/>
      <c r="Z6" s="542"/>
      <c r="AA6" s="542"/>
      <c r="AB6" s="542"/>
      <c r="AC6" s="542"/>
      <c r="AD6" s="542"/>
      <c r="AE6" s="542"/>
      <c r="AF6" s="8"/>
      <c r="AL6" s="80"/>
      <c r="AM6" s="463"/>
      <c r="AN6" s="464"/>
      <c r="AO6" s="464"/>
      <c r="AP6" s="465"/>
      <c r="BF6" s="78"/>
      <c r="BG6" s="77" t="s">
        <v>70</v>
      </c>
      <c r="BH6" s="77"/>
      <c r="BI6" s="77"/>
      <c r="BJ6" s="79"/>
    </row>
    <row r="7" spans="1:77" ht="12.75" customHeight="1" x14ac:dyDescent="0.2">
      <c r="AL7" s="81"/>
      <c r="AM7" s="81"/>
      <c r="BF7" s="78"/>
      <c r="BG7" s="77" t="s">
        <v>53</v>
      </c>
      <c r="BH7" s="77"/>
      <c r="BI7" s="77"/>
      <c r="BJ7" s="79"/>
    </row>
    <row r="8" spans="1:77" ht="6" customHeight="1" x14ac:dyDescent="0.2">
      <c r="BF8" s="78"/>
      <c r="BG8" s="77" t="s">
        <v>52</v>
      </c>
      <c r="BH8" s="77"/>
      <c r="BI8" s="77"/>
      <c r="BJ8" s="79"/>
    </row>
    <row r="9" spans="1:77" ht="12" customHeight="1" x14ac:dyDescent="0.2">
      <c r="B9" s="466" t="s">
        <v>2</v>
      </c>
      <c r="C9" s="467"/>
      <c r="D9" s="467"/>
      <c r="E9" s="467"/>
      <c r="F9" s="467"/>
      <c r="G9" s="467"/>
      <c r="H9" s="467"/>
      <c r="I9" s="557"/>
      <c r="J9" s="469" t="s">
        <v>10</v>
      </c>
      <c r="K9" s="469"/>
      <c r="L9" s="41" t="s">
        <v>3</v>
      </c>
      <c r="M9" s="469" t="s">
        <v>11</v>
      </c>
      <c r="N9" s="469"/>
      <c r="O9" s="470" t="s">
        <v>12</v>
      </c>
      <c r="P9" s="469"/>
      <c r="Q9" s="469"/>
      <c r="R9" s="469"/>
      <c r="S9" s="469"/>
      <c r="T9" s="469"/>
      <c r="U9" s="469" t="s">
        <v>13</v>
      </c>
      <c r="V9" s="469"/>
      <c r="W9" s="469"/>
      <c r="AL9" s="471"/>
      <c r="AM9" s="472"/>
      <c r="AN9" s="406" t="s">
        <v>4</v>
      </c>
      <c r="AO9" s="406"/>
      <c r="AP9" s="472"/>
      <c r="AQ9" s="472"/>
      <c r="AR9" s="406" t="s">
        <v>5</v>
      </c>
      <c r="AS9" s="407"/>
      <c r="BF9" s="78"/>
      <c r="BG9" s="77" t="s">
        <v>71</v>
      </c>
      <c r="BH9" s="77"/>
      <c r="BI9" s="77"/>
      <c r="BJ9" s="79"/>
    </row>
    <row r="10" spans="1:77" ht="13.9" customHeight="1" x14ac:dyDescent="0.2">
      <c r="B10" s="467"/>
      <c r="C10" s="467"/>
      <c r="D10" s="467"/>
      <c r="E10" s="467"/>
      <c r="F10" s="467"/>
      <c r="G10" s="467"/>
      <c r="H10" s="467"/>
      <c r="I10" s="557"/>
      <c r="J10" s="412" t="s">
        <v>119</v>
      </c>
      <c r="K10" s="558" t="s">
        <v>119</v>
      </c>
      <c r="L10" s="412" t="s">
        <v>119</v>
      </c>
      <c r="M10" s="560" t="s">
        <v>123</v>
      </c>
      <c r="N10" s="549" t="s">
        <v>125</v>
      </c>
      <c r="O10" s="412" t="s">
        <v>127</v>
      </c>
      <c r="P10" s="547" t="s">
        <v>121</v>
      </c>
      <c r="Q10" s="547" t="s">
        <v>129</v>
      </c>
      <c r="R10" s="547" t="s">
        <v>123</v>
      </c>
      <c r="S10" s="547" t="s">
        <v>119</v>
      </c>
      <c r="T10" s="549" t="s">
        <v>125</v>
      </c>
      <c r="U10" s="413">
        <f>初期設定!C21</f>
        <v>0</v>
      </c>
      <c r="V10" s="547">
        <f>初期設定!D21</f>
        <v>0</v>
      </c>
      <c r="W10" s="551">
        <f>初期設定!E21</f>
        <v>0</v>
      </c>
      <c r="AL10" s="473"/>
      <c r="AM10" s="474"/>
      <c r="AN10" s="408"/>
      <c r="AO10" s="408"/>
      <c r="AP10" s="474"/>
      <c r="AQ10" s="474"/>
      <c r="AR10" s="408"/>
      <c r="AS10" s="409"/>
      <c r="BF10" s="78"/>
      <c r="BG10" s="77" t="s">
        <v>54</v>
      </c>
      <c r="BH10" s="77"/>
      <c r="BI10" s="77"/>
      <c r="BJ10" s="79"/>
    </row>
    <row r="11" spans="1:77" ht="9" customHeight="1" x14ac:dyDescent="0.2">
      <c r="B11" s="467"/>
      <c r="C11" s="467"/>
      <c r="D11" s="467"/>
      <c r="E11" s="467"/>
      <c r="F11" s="467"/>
      <c r="G11" s="467"/>
      <c r="H11" s="467"/>
      <c r="I11" s="557"/>
      <c r="J11" s="413"/>
      <c r="K11" s="559"/>
      <c r="L11" s="413"/>
      <c r="M11" s="561"/>
      <c r="N11" s="550"/>
      <c r="O11" s="413"/>
      <c r="P11" s="548"/>
      <c r="Q11" s="548"/>
      <c r="R11" s="548"/>
      <c r="S11" s="548"/>
      <c r="T11" s="550"/>
      <c r="U11" s="413"/>
      <c r="V11" s="548"/>
      <c r="W11" s="552"/>
      <c r="AL11" s="475"/>
      <c r="AM11" s="476"/>
      <c r="AN11" s="410"/>
      <c r="AO11" s="410"/>
      <c r="AP11" s="476"/>
      <c r="AQ11" s="476"/>
      <c r="AR11" s="410"/>
      <c r="AS11" s="411"/>
      <c r="BF11" s="78"/>
      <c r="BG11" s="77" t="s">
        <v>52</v>
      </c>
      <c r="BH11" s="77"/>
      <c r="BI11" s="77"/>
      <c r="BJ11" s="79"/>
    </row>
    <row r="12" spans="1:77" ht="6" customHeight="1" thickBot="1" x14ac:dyDescent="0.25">
      <c r="B12" s="468"/>
      <c r="C12" s="468"/>
      <c r="D12" s="468"/>
      <c r="E12" s="468"/>
      <c r="F12" s="468"/>
      <c r="G12" s="468"/>
      <c r="H12" s="468"/>
      <c r="I12" s="347"/>
      <c r="J12" s="413"/>
      <c r="K12" s="559"/>
      <c r="L12" s="413"/>
      <c r="M12" s="561"/>
      <c r="N12" s="550"/>
      <c r="O12" s="413"/>
      <c r="P12" s="548"/>
      <c r="Q12" s="548"/>
      <c r="R12" s="548"/>
      <c r="S12" s="548"/>
      <c r="T12" s="550"/>
      <c r="U12" s="413"/>
      <c r="V12" s="548"/>
      <c r="W12" s="552"/>
      <c r="BF12" s="78"/>
      <c r="BG12" s="77" t="s">
        <v>72</v>
      </c>
      <c r="BH12" s="77"/>
      <c r="BI12" s="77"/>
      <c r="BJ12" s="79"/>
    </row>
    <row r="13" spans="1:77" s="3" customFormat="1" ht="15" customHeight="1" thickBot="1" x14ac:dyDescent="0.25">
      <c r="A13" s="1"/>
      <c r="B13" s="391" t="s">
        <v>14</v>
      </c>
      <c r="C13" s="392"/>
      <c r="D13" s="392"/>
      <c r="E13" s="392"/>
      <c r="F13" s="392"/>
      <c r="G13" s="392"/>
      <c r="H13" s="392"/>
      <c r="I13" s="393"/>
      <c r="J13" s="391" t="s">
        <v>6</v>
      </c>
      <c r="K13" s="392"/>
      <c r="L13" s="392"/>
      <c r="M13" s="392"/>
      <c r="N13" s="400"/>
      <c r="O13" s="403" t="s">
        <v>15</v>
      </c>
      <c r="P13" s="392"/>
      <c r="Q13" s="392"/>
      <c r="R13" s="392"/>
      <c r="S13" s="392"/>
      <c r="T13" s="392"/>
      <c r="U13" s="393"/>
      <c r="V13" s="42" t="s">
        <v>30</v>
      </c>
      <c r="W13" s="43"/>
      <c r="X13" s="43"/>
      <c r="Y13" s="426" t="s">
        <v>83</v>
      </c>
      <c r="Z13" s="426"/>
      <c r="AA13" s="426"/>
      <c r="AB13" s="426"/>
      <c r="AC13" s="426"/>
      <c r="AD13" s="426"/>
      <c r="AE13" s="426"/>
      <c r="AF13" s="426"/>
      <c r="AG13" s="426"/>
      <c r="AH13" s="426"/>
      <c r="AI13" s="43"/>
      <c r="AJ13" s="43"/>
      <c r="AK13" s="44"/>
      <c r="AL13" s="45" t="s">
        <v>48</v>
      </c>
      <c r="AM13" s="46"/>
      <c r="AN13" s="428" t="s">
        <v>46</v>
      </c>
      <c r="AO13" s="428"/>
      <c r="AP13" s="428"/>
      <c r="AQ13" s="428"/>
      <c r="AR13" s="428"/>
      <c r="AS13" s="429"/>
      <c r="AX13" s="9"/>
      <c r="AY13" s="9"/>
      <c r="AZ13" s="9"/>
      <c r="BA13" s="9"/>
      <c r="BB13" s="9"/>
      <c r="BC13" s="9"/>
      <c r="BD13" s="543" t="s">
        <v>45</v>
      </c>
      <c r="BE13" s="544"/>
      <c r="BF13" s="82"/>
      <c r="BG13" s="77" t="s">
        <v>55</v>
      </c>
      <c r="BH13" s="39"/>
      <c r="BI13" s="39"/>
      <c r="BJ13" s="83"/>
    </row>
    <row r="14" spans="1:77" s="3" customFormat="1" ht="13.9" customHeight="1" thickBot="1" x14ac:dyDescent="0.25">
      <c r="A14" s="1"/>
      <c r="B14" s="394"/>
      <c r="C14" s="395"/>
      <c r="D14" s="395"/>
      <c r="E14" s="395"/>
      <c r="F14" s="395"/>
      <c r="G14" s="395"/>
      <c r="H14" s="395"/>
      <c r="I14" s="396"/>
      <c r="J14" s="394"/>
      <c r="K14" s="395"/>
      <c r="L14" s="395"/>
      <c r="M14" s="395"/>
      <c r="N14" s="401"/>
      <c r="O14" s="404"/>
      <c r="P14" s="395"/>
      <c r="Q14" s="395"/>
      <c r="R14" s="395"/>
      <c r="S14" s="395"/>
      <c r="T14" s="395"/>
      <c r="U14" s="396"/>
      <c r="V14" s="430" t="s">
        <v>7</v>
      </c>
      <c r="W14" s="431"/>
      <c r="X14" s="431"/>
      <c r="Y14" s="432"/>
      <c r="Z14" s="436" t="s">
        <v>16</v>
      </c>
      <c r="AA14" s="437"/>
      <c r="AB14" s="437"/>
      <c r="AC14" s="438"/>
      <c r="AD14" s="442" t="s">
        <v>17</v>
      </c>
      <c r="AE14" s="443"/>
      <c r="AF14" s="443"/>
      <c r="AG14" s="444"/>
      <c r="AH14" s="448" t="s">
        <v>41</v>
      </c>
      <c r="AI14" s="449"/>
      <c r="AJ14" s="449"/>
      <c r="AK14" s="450"/>
      <c r="AL14" s="553" t="s">
        <v>49</v>
      </c>
      <c r="AM14" s="554"/>
      <c r="AN14" s="456" t="s">
        <v>19</v>
      </c>
      <c r="AO14" s="457"/>
      <c r="AP14" s="457"/>
      <c r="AQ14" s="457"/>
      <c r="AR14" s="458"/>
      <c r="AS14" s="459"/>
      <c r="AX14" s="9"/>
      <c r="AY14" s="84" t="s">
        <v>67</v>
      </c>
      <c r="AZ14" s="84" t="s">
        <v>67</v>
      </c>
      <c r="BA14" s="84" t="s">
        <v>65</v>
      </c>
      <c r="BB14" s="387" t="s">
        <v>66</v>
      </c>
      <c r="BC14" s="388"/>
      <c r="BD14" s="545"/>
      <c r="BE14" s="546"/>
      <c r="BF14" s="85"/>
      <c r="BG14" s="86"/>
      <c r="BH14" s="86"/>
      <c r="BI14" s="87" t="s">
        <v>56</v>
      </c>
      <c r="BJ14" s="88">
        <v>41</v>
      </c>
      <c r="BO14" s="10" t="s">
        <v>117</v>
      </c>
    </row>
    <row r="15" spans="1:77" s="3" customFormat="1" ht="13.9" customHeight="1" x14ac:dyDescent="0.2">
      <c r="A15" s="1"/>
      <c r="B15" s="397"/>
      <c r="C15" s="398"/>
      <c r="D15" s="398"/>
      <c r="E15" s="398"/>
      <c r="F15" s="398"/>
      <c r="G15" s="398"/>
      <c r="H15" s="398"/>
      <c r="I15" s="399"/>
      <c r="J15" s="397"/>
      <c r="K15" s="398"/>
      <c r="L15" s="398"/>
      <c r="M15" s="398"/>
      <c r="N15" s="402"/>
      <c r="O15" s="405"/>
      <c r="P15" s="398"/>
      <c r="Q15" s="398"/>
      <c r="R15" s="398"/>
      <c r="S15" s="398"/>
      <c r="T15" s="398"/>
      <c r="U15" s="399"/>
      <c r="V15" s="433"/>
      <c r="W15" s="434"/>
      <c r="X15" s="434"/>
      <c r="Y15" s="435"/>
      <c r="Z15" s="439"/>
      <c r="AA15" s="440"/>
      <c r="AB15" s="440"/>
      <c r="AC15" s="441"/>
      <c r="AD15" s="445"/>
      <c r="AE15" s="446"/>
      <c r="AF15" s="446"/>
      <c r="AG15" s="447"/>
      <c r="AH15" s="451"/>
      <c r="AI15" s="452"/>
      <c r="AJ15" s="452"/>
      <c r="AK15" s="453"/>
      <c r="AL15" s="555"/>
      <c r="AM15" s="556"/>
      <c r="AN15" s="389"/>
      <c r="AO15" s="389"/>
      <c r="AP15" s="389"/>
      <c r="AQ15" s="389"/>
      <c r="AR15" s="389"/>
      <c r="AS15" s="390"/>
      <c r="AX15" s="9"/>
      <c r="AY15" s="89"/>
      <c r="AZ15" s="90" t="s">
        <v>62</v>
      </c>
      <c r="BA15" s="90" t="s">
        <v>64</v>
      </c>
      <c r="BB15" s="91" t="s">
        <v>63</v>
      </c>
      <c r="BC15" s="90" t="s">
        <v>69</v>
      </c>
      <c r="BD15" s="92" t="s">
        <v>43</v>
      </c>
      <c r="BE15" s="93" t="s">
        <v>44</v>
      </c>
      <c r="BF15" s="94" t="s">
        <v>57</v>
      </c>
      <c r="BG15" s="95" t="s">
        <v>58</v>
      </c>
      <c r="BH15" s="95" t="s">
        <v>59</v>
      </c>
      <c r="BI15" s="96" t="s">
        <v>60</v>
      </c>
      <c r="BJ15" s="97" t="s">
        <v>61</v>
      </c>
      <c r="BL15" s="77" t="s">
        <v>68</v>
      </c>
      <c r="BM15" s="77" t="s">
        <v>42</v>
      </c>
      <c r="BO15" s="3" t="s">
        <v>109</v>
      </c>
      <c r="BP15" s="3" t="s">
        <v>110</v>
      </c>
      <c r="BQ15" s="3" t="s">
        <v>111</v>
      </c>
      <c r="BR15" s="3" t="s">
        <v>112</v>
      </c>
      <c r="BS15" s="3" t="s">
        <v>114</v>
      </c>
      <c r="BT15" s="3" t="s">
        <v>115</v>
      </c>
      <c r="BU15" s="3" t="s">
        <v>116</v>
      </c>
    </row>
    <row r="16" spans="1:77" ht="18" customHeight="1" thickBot="1" x14ac:dyDescent="0.25">
      <c r="B16" s="369"/>
      <c r="C16" s="370"/>
      <c r="D16" s="370"/>
      <c r="E16" s="370"/>
      <c r="F16" s="370"/>
      <c r="G16" s="370"/>
      <c r="H16" s="370"/>
      <c r="I16" s="371"/>
      <c r="J16" s="369"/>
      <c r="K16" s="370"/>
      <c r="L16" s="370"/>
      <c r="M16" s="370"/>
      <c r="N16" s="375"/>
      <c r="O16" s="65"/>
      <c r="P16" s="48" t="s">
        <v>0</v>
      </c>
      <c r="Q16" s="67"/>
      <c r="R16" s="48" t="s">
        <v>1</v>
      </c>
      <c r="S16" s="69"/>
      <c r="T16" s="377" t="s">
        <v>113</v>
      </c>
      <c r="U16" s="377"/>
      <c r="V16" s="378"/>
      <c r="W16" s="379"/>
      <c r="X16" s="379"/>
      <c r="Y16" s="49"/>
      <c r="Z16" s="98"/>
      <c r="AA16" s="99"/>
      <c r="AB16" s="99"/>
      <c r="AC16" s="63" t="s">
        <v>8</v>
      </c>
      <c r="AD16" s="98"/>
      <c r="AE16" s="99"/>
      <c r="AF16" s="99"/>
      <c r="AG16" s="100" t="s">
        <v>8</v>
      </c>
      <c r="AH16" s="365"/>
      <c r="AI16" s="366"/>
      <c r="AJ16" s="366"/>
      <c r="AK16" s="367"/>
      <c r="AL16" s="152"/>
      <c r="AM16" s="153"/>
      <c r="AN16" s="365"/>
      <c r="AO16" s="366"/>
      <c r="AP16" s="366"/>
      <c r="AQ16" s="366"/>
      <c r="AR16" s="366"/>
      <c r="AS16" s="100" t="s">
        <v>8</v>
      </c>
      <c r="AV16" s="101" t="str">
        <f>IF(OR(O16="",Q16=""),"", IF(O16&lt;20,DATE(O16+118,Q16,IF(S16="",1,S16)),DATE(O16+88,Q16,IF(S16="",1,S16))))</f>
        <v/>
      </c>
      <c r="AW16" s="102" t="e">
        <f>IF(AV16&lt;=#REF!,"昔",IF(AV16&lt;=#REF!,"上",IF(AV16&lt;=#REF!,"中","下")))</f>
        <v>#REF!</v>
      </c>
      <c r="AX16" s="9" t="e">
        <f>IF(AV16&lt;=#REF!,5,IF(AV16&lt;=#REF!,7,IF(AV16&lt;=#REF!,9,11)))</f>
        <v>#REF!</v>
      </c>
      <c r="AY16" s="103"/>
      <c r="AZ16" s="104"/>
      <c r="BA16" s="105">
        <f>AN16</f>
        <v>0</v>
      </c>
      <c r="BB16" s="104"/>
      <c r="BC16" s="104"/>
      <c r="BD16" s="106">
        <v>1</v>
      </c>
      <c r="BE16" s="107">
        <v>1</v>
      </c>
      <c r="BF16" s="92">
        <v>1</v>
      </c>
      <c r="BG16" s="108">
        <v>16</v>
      </c>
      <c r="BH16" s="108">
        <v>24</v>
      </c>
      <c r="BI16" s="109" t="str">
        <f ca="1">IF(COUNTA(INDIRECT(ADDRESS(BG16,2)):INDIRECT(ADDRESS(BH16,2)))&gt;0,COUNTA(INDIRECT(ADDRESS(BG16,2)):INDIRECT(ADDRESS(BH16,2))),"")</f>
        <v/>
      </c>
      <c r="BJ16" s="110">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IF(AND(VALUE(概算年度)=業種番号不明!O16,VALUE(概算年度)=業種番号不明!O17),IF(業種番号不明!Q16=1,1,IF(業種番号不明!Q16=2,2,IF(業種番号不明!Q16=3,3))))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2">
      <c r="B17" s="372"/>
      <c r="C17" s="373"/>
      <c r="D17" s="373"/>
      <c r="E17" s="373"/>
      <c r="F17" s="373"/>
      <c r="G17" s="373"/>
      <c r="H17" s="373"/>
      <c r="I17" s="374"/>
      <c r="J17" s="372"/>
      <c r="K17" s="373"/>
      <c r="L17" s="373"/>
      <c r="M17" s="373"/>
      <c r="N17" s="376"/>
      <c r="O17" s="66"/>
      <c r="P17" s="11" t="s">
        <v>0</v>
      </c>
      <c r="Q17" s="68"/>
      <c r="R17" s="11" t="s">
        <v>1</v>
      </c>
      <c r="S17" s="70"/>
      <c r="T17" s="380" t="s">
        <v>21</v>
      </c>
      <c r="U17" s="380"/>
      <c r="V17" s="384"/>
      <c r="W17" s="385"/>
      <c r="X17" s="385"/>
      <c r="Y17" s="385"/>
      <c r="Z17" s="384"/>
      <c r="AA17" s="385"/>
      <c r="AB17" s="385"/>
      <c r="AC17" s="385"/>
      <c r="AD17" s="384"/>
      <c r="AE17" s="385"/>
      <c r="AF17" s="385"/>
      <c r="AG17" s="386"/>
      <c r="AH17" s="341">
        <f>V17+Z17-AD17</f>
        <v>0</v>
      </c>
      <c r="AI17" s="341"/>
      <c r="AJ17" s="341"/>
      <c r="AK17" s="368"/>
      <c r="AL17" s="345"/>
      <c r="AM17" s="346"/>
      <c r="AN17" s="342"/>
      <c r="AO17" s="343"/>
      <c r="AP17" s="343"/>
      <c r="AQ17" s="343"/>
      <c r="AR17" s="343"/>
      <c r="AS17" s="35"/>
      <c r="AV17" s="101"/>
      <c r="AW17" s="102"/>
      <c r="AY17" s="111">
        <f>AH17</f>
        <v>0</v>
      </c>
      <c r="AZ17" s="112" t="e">
        <f>IF(AV16&lt;=#REF!,AH17,IF(AND(AV16&gt;=#REF!,AV16&lt;=#REF!),AH17*105/108,AH17))</f>
        <v>#REF!</v>
      </c>
      <c r="BA17" s="90"/>
      <c r="BB17" s="112">
        <f>IF($AL17="賃金で算定",0,INT(AY17*$AL17/100))</f>
        <v>0</v>
      </c>
      <c r="BC17" s="112" t="e">
        <f>IF(AY17=AZ17,BB17,AZ17*$AL17/100)</f>
        <v>#REF!</v>
      </c>
      <c r="BD17" s="106">
        <v>2</v>
      </c>
      <c r="BE17" s="107">
        <v>2</v>
      </c>
      <c r="BF17" s="92">
        <v>2</v>
      </c>
      <c r="BG17" s="108">
        <v>60</v>
      </c>
      <c r="BH17" s="108">
        <f>BG16+BG17</f>
        <v>76</v>
      </c>
      <c r="BI17" s="93" t="str">
        <f ca="1">IF(COUNTA(INDIRECT(ADDRESS(BG17,2)):INDIRECT(ADDRESS(BH17,2)))&gt;0,COUNTA(INDIRECT(ADDRESS(BG17,2)):INDIRECT(ADDRESS(BH17,2))),"")</f>
        <v/>
      </c>
      <c r="BJ17" s="77"/>
      <c r="BL17" s="77" t="e">
        <f>IF(AY17=AZ17,0,1)</f>
        <v>#REF!</v>
      </c>
      <c r="BM17" s="77" t="e">
        <f>IF(BL17=1,AL17,"")</f>
        <v>#REF!</v>
      </c>
    </row>
    <row r="18" spans="2:74" ht="18" customHeight="1" x14ac:dyDescent="0.2">
      <c r="B18" s="369"/>
      <c r="C18" s="370"/>
      <c r="D18" s="370"/>
      <c r="E18" s="370"/>
      <c r="F18" s="370"/>
      <c r="G18" s="370"/>
      <c r="H18" s="370"/>
      <c r="I18" s="371"/>
      <c r="J18" s="369"/>
      <c r="K18" s="370"/>
      <c r="L18" s="370"/>
      <c r="M18" s="370"/>
      <c r="N18" s="375"/>
      <c r="O18" s="65"/>
      <c r="P18" s="48" t="s">
        <v>31</v>
      </c>
      <c r="Q18" s="67"/>
      <c r="R18" s="48" t="s">
        <v>1</v>
      </c>
      <c r="S18" s="69"/>
      <c r="T18" s="377" t="s">
        <v>113</v>
      </c>
      <c r="U18" s="377"/>
      <c r="V18" s="378"/>
      <c r="W18" s="379"/>
      <c r="X18" s="379"/>
      <c r="Y18" s="64"/>
      <c r="Z18" s="113"/>
      <c r="AA18" s="114"/>
      <c r="AB18" s="114"/>
      <c r="AC18" s="64"/>
      <c r="AD18" s="113"/>
      <c r="AE18" s="114"/>
      <c r="AF18" s="114"/>
      <c r="AG18" s="115"/>
      <c r="AH18" s="365"/>
      <c r="AI18" s="366"/>
      <c r="AJ18" s="366"/>
      <c r="AK18" s="367"/>
      <c r="AL18" s="152"/>
      <c r="AM18" s="153"/>
      <c r="AN18" s="365"/>
      <c r="AO18" s="366"/>
      <c r="AP18" s="366"/>
      <c r="AQ18" s="366"/>
      <c r="AR18" s="366"/>
      <c r="AS18" s="58"/>
      <c r="AV18" s="101" t="str">
        <f>IF(OR(O18="",Q18=""),"", IF(O18&lt;20,DATE(O18+118,Q18,IF(S18="",1,S18)),DATE(O18+88,Q18,IF(S18="",1,S18))))</f>
        <v/>
      </c>
      <c r="AW18" s="102" t="e">
        <f>IF(AV18&lt;=#REF!,"昔",IF(AV18&lt;=#REF!,"上",IF(AV18&lt;=#REF!,"中","下")))</f>
        <v>#REF!</v>
      </c>
      <c r="AX18" s="9" t="e">
        <f>IF(AV18&lt;=#REF!,5,IF(AV18&lt;=#REF!,7,IF(AV18&lt;=#REF!,9,11)))</f>
        <v>#REF!</v>
      </c>
      <c r="AY18" s="103"/>
      <c r="AZ18" s="104"/>
      <c r="BA18" s="105">
        <f t="shared" ref="BA18" si="0">AN18</f>
        <v>0</v>
      </c>
      <c r="BB18" s="104"/>
      <c r="BC18" s="104"/>
      <c r="BD18" s="116">
        <v>3</v>
      </c>
      <c r="BE18" s="107">
        <v>3</v>
      </c>
      <c r="BF18" s="92">
        <v>3</v>
      </c>
      <c r="BG18" s="108">
        <f t="shared" ref="BG18:BH33" si="1">BG17+$BJ$14</f>
        <v>101</v>
      </c>
      <c r="BH18" s="108">
        <f t="shared" si="1"/>
        <v>117</v>
      </c>
      <c r="BI18" s="93" t="str">
        <f ca="1">IF(COUNTA(INDIRECT(ADDRESS(BG18,2)):INDIRECT(ADDRESS(BH18,2)))&gt;0,COUNTA(INDIRECT(ADDRESS(BG18,2)):INDIRECT(ADDRESS(BH18,2))),"")</f>
        <v/>
      </c>
      <c r="BJ18" s="77"/>
      <c r="BL18" s="77"/>
      <c r="BM18" s="77"/>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IF(AND(VALUE(概算年度)=業種番号不明!O18,VALUE(概算年度)=業種番号不明!O19),IF(業種番号不明!Q18=1,1,IF(業種番号不明!Q18=2,2,IF(業種番号不明!Q18=3,3))))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5">
      <c r="B19" s="372"/>
      <c r="C19" s="373"/>
      <c r="D19" s="373"/>
      <c r="E19" s="373"/>
      <c r="F19" s="373"/>
      <c r="G19" s="373"/>
      <c r="H19" s="373"/>
      <c r="I19" s="374"/>
      <c r="J19" s="372"/>
      <c r="K19" s="373"/>
      <c r="L19" s="373"/>
      <c r="M19" s="373"/>
      <c r="N19" s="376"/>
      <c r="O19" s="66"/>
      <c r="P19" s="11" t="s">
        <v>0</v>
      </c>
      <c r="Q19" s="68"/>
      <c r="R19" s="11" t="s">
        <v>1</v>
      </c>
      <c r="S19" s="70"/>
      <c r="T19" s="380" t="s">
        <v>21</v>
      </c>
      <c r="U19" s="380"/>
      <c r="V19" s="381"/>
      <c r="W19" s="382"/>
      <c r="X19" s="382"/>
      <c r="Y19" s="383"/>
      <c r="Z19" s="384"/>
      <c r="AA19" s="385"/>
      <c r="AB19" s="385"/>
      <c r="AC19" s="385"/>
      <c r="AD19" s="384"/>
      <c r="AE19" s="385"/>
      <c r="AF19" s="385"/>
      <c r="AG19" s="386"/>
      <c r="AH19" s="341">
        <f>V19+Z19-AD19</f>
        <v>0</v>
      </c>
      <c r="AI19" s="341"/>
      <c r="AJ19" s="341"/>
      <c r="AK19" s="368"/>
      <c r="AL19" s="345"/>
      <c r="AM19" s="346"/>
      <c r="AN19" s="342"/>
      <c r="AO19" s="343"/>
      <c r="AP19" s="343"/>
      <c r="AQ19" s="343"/>
      <c r="AR19" s="343"/>
      <c r="AS19" s="35"/>
      <c r="AV19" s="101"/>
      <c r="AW19" s="102"/>
      <c r="AY19" s="111">
        <f>AH19</f>
        <v>0</v>
      </c>
      <c r="AZ19" s="112" t="e">
        <f>IF(AV18&lt;=#REF!,AH19,IF(AND(AV18&gt;=#REF!,AV18&lt;=#REF!),AH19*105/108,AH19))</f>
        <v>#REF!</v>
      </c>
      <c r="BA19" s="90"/>
      <c r="BB19" s="112">
        <f t="shared" ref="BB19" si="2">IF($AL19="賃金で算定",0,INT(AY19*$AL19/100))</f>
        <v>0</v>
      </c>
      <c r="BC19" s="117" t="e">
        <f>IF(AY19=AZ19,BB19,AZ19*$AL19/100)</f>
        <v>#REF!</v>
      </c>
      <c r="BD19" s="118">
        <v>4</v>
      </c>
      <c r="BE19" s="119">
        <v>4</v>
      </c>
      <c r="BF19" s="92">
        <v>4</v>
      </c>
      <c r="BG19" s="108">
        <f t="shared" si="1"/>
        <v>142</v>
      </c>
      <c r="BH19" s="108">
        <f t="shared" si="1"/>
        <v>158</v>
      </c>
      <c r="BI19" s="93" t="str">
        <f ca="1">IF(COUNTA(INDIRECT(ADDRESS(BG19,2)):INDIRECT(ADDRESS(BH19,2)))&gt;0,COUNTA(INDIRECT(ADDRESS(BG19,2)):INDIRECT(ADDRESS(BH19,2))),"")</f>
        <v/>
      </c>
      <c r="BJ19" s="77"/>
      <c r="BL19" s="77" t="e">
        <f>IF(AY19=AZ19,0,1)</f>
        <v>#REF!</v>
      </c>
      <c r="BM19" s="77" t="e">
        <f>IF(BL19=1,AL19,"")</f>
        <v>#REF!</v>
      </c>
    </row>
    <row r="20" spans="2:74" ht="18" customHeight="1" x14ac:dyDescent="0.2">
      <c r="B20" s="369"/>
      <c r="C20" s="370"/>
      <c r="D20" s="370"/>
      <c r="E20" s="370"/>
      <c r="F20" s="370"/>
      <c r="G20" s="370"/>
      <c r="H20" s="370"/>
      <c r="I20" s="371"/>
      <c r="J20" s="369"/>
      <c r="K20" s="370"/>
      <c r="L20" s="370"/>
      <c r="M20" s="370"/>
      <c r="N20" s="375"/>
      <c r="O20" s="65"/>
      <c r="P20" s="48" t="s">
        <v>31</v>
      </c>
      <c r="Q20" s="67"/>
      <c r="R20" s="48" t="s">
        <v>1</v>
      </c>
      <c r="S20" s="69"/>
      <c r="T20" s="377" t="s">
        <v>113</v>
      </c>
      <c r="U20" s="377"/>
      <c r="V20" s="378"/>
      <c r="W20" s="379"/>
      <c r="X20" s="379"/>
      <c r="Y20" s="64"/>
      <c r="Z20" s="113"/>
      <c r="AA20" s="114"/>
      <c r="AB20" s="114"/>
      <c r="AC20" s="64"/>
      <c r="AD20" s="113"/>
      <c r="AE20" s="114"/>
      <c r="AF20" s="114"/>
      <c r="AG20" s="115"/>
      <c r="AH20" s="365"/>
      <c r="AI20" s="366"/>
      <c r="AJ20" s="366"/>
      <c r="AK20" s="367"/>
      <c r="AL20" s="152"/>
      <c r="AM20" s="153"/>
      <c r="AN20" s="365"/>
      <c r="AO20" s="366"/>
      <c r="AP20" s="366"/>
      <c r="AQ20" s="366"/>
      <c r="AR20" s="366"/>
      <c r="AS20" s="58"/>
      <c r="AV20" s="101" t="str">
        <f>IF(OR(O20="",Q20=""),"", IF(O20&lt;20,DATE(O20+118,Q20,IF(S20="",1,S20)),DATE(O20+88,Q20,IF(S20="",1,S20))))</f>
        <v/>
      </c>
      <c r="AW20" s="102" t="e">
        <f>IF(AV20&lt;=#REF!,"昔",IF(AV20&lt;=#REF!,"上",IF(AV20&lt;=#REF!,"中","下")))</f>
        <v>#REF!</v>
      </c>
      <c r="AX20" s="9" t="e">
        <f>IF(AV20&lt;=#REF!,5,IF(AV20&lt;=#REF!,7,IF(AV20&lt;=#REF!,9,11)))</f>
        <v>#REF!</v>
      </c>
      <c r="AY20" s="103"/>
      <c r="AZ20" s="104"/>
      <c r="BA20" s="105">
        <f t="shared" ref="BA20" si="3">AN20</f>
        <v>0</v>
      </c>
      <c r="BB20" s="104"/>
      <c r="BC20" s="104"/>
      <c r="BE20" s="120">
        <v>5</v>
      </c>
      <c r="BF20" s="92">
        <v>5</v>
      </c>
      <c r="BG20" s="108">
        <f t="shared" si="1"/>
        <v>183</v>
      </c>
      <c r="BH20" s="108">
        <f t="shared" si="1"/>
        <v>199</v>
      </c>
      <c r="BI20" s="93" t="str">
        <f ca="1">IF(COUNTA(INDIRECT(ADDRESS(BG20,2)):INDIRECT(ADDRESS(BH20,2)))&gt;0,COUNTA(INDIRECT(ADDRESS(BG20,2)):INDIRECT(ADDRESS(BH20,2))),"")</f>
        <v/>
      </c>
      <c r="BJ20" s="77"/>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IF(AND(VALUE(概算年度)=業種番号不明!O20,VALUE(概算年度)=業種番号不明!O21),IF(業種番号不明!Q20=1,1,IF(業種番号不明!Q20=2,2,IF(業種番号不明!Q20=3,3))))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2">
      <c r="B21" s="372"/>
      <c r="C21" s="373"/>
      <c r="D21" s="373"/>
      <c r="E21" s="373"/>
      <c r="F21" s="373"/>
      <c r="G21" s="373"/>
      <c r="H21" s="373"/>
      <c r="I21" s="374"/>
      <c r="J21" s="372"/>
      <c r="K21" s="373"/>
      <c r="L21" s="373"/>
      <c r="M21" s="373"/>
      <c r="N21" s="376"/>
      <c r="O21" s="66"/>
      <c r="P21" s="11" t="s">
        <v>0</v>
      </c>
      <c r="Q21" s="68"/>
      <c r="R21" s="11" t="s">
        <v>1</v>
      </c>
      <c r="S21" s="70"/>
      <c r="T21" s="380" t="s">
        <v>21</v>
      </c>
      <c r="U21" s="380"/>
      <c r="V21" s="381"/>
      <c r="W21" s="382"/>
      <c r="X21" s="382"/>
      <c r="Y21" s="383"/>
      <c r="Z21" s="381"/>
      <c r="AA21" s="382"/>
      <c r="AB21" s="382"/>
      <c r="AC21" s="382"/>
      <c r="AD21" s="381"/>
      <c r="AE21" s="382"/>
      <c r="AF21" s="382"/>
      <c r="AG21" s="383"/>
      <c r="AH21" s="341">
        <f>V21+Z21-AD21</f>
        <v>0</v>
      </c>
      <c r="AI21" s="341"/>
      <c r="AJ21" s="341"/>
      <c r="AK21" s="368"/>
      <c r="AL21" s="345"/>
      <c r="AM21" s="346"/>
      <c r="AN21" s="342"/>
      <c r="AO21" s="343"/>
      <c r="AP21" s="343"/>
      <c r="AQ21" s="343"/>
      <c r="AR21" s="343"/>
      <c r="AS21" s="35"/>
      <c r="AV21" s="101"/>
      <c r="AW21" s="102"/>
      <c r="AY21" s="111">
        <f>AH21</f>
        <v>0</v>
      </c>
      <c r="AZ21" s="112" t="e">
        <f>IF(AV20&lt;=#REF!,AH21,IF(AND(AV20&gt;=#REF!,AV20&lt;=#REF!),AH21*105/108,AH21))</f>
        <v>#REF!</v>
      </c>
      <c r="BA21" s="90"/>
      <c r="BB21" s="112">
        <f t="shared" ref="BB21" si="4">IF($AL21="賃金で算定",0,INT(AY21*$AL21/100))</f>
        <v>0</v>
      </c>
      <c r="BC21" s="112" t="e">
        <f>IF(AY21=AZ21,BB21,AZ21*$AL21/100)</f>
        <v>#REF!</v>
      </c>
      <c r="BE21" s="120">
        <v>6</v>
      </c>
      <c r="BF21" s="92">
        <v>6</v>
      </c>
      <c r="BG21" s="108">
        <f t="shared" si="1"/>
        <v>224</v>
      </c>
      <c r="BH21" s="108">
        <f t="shared" si="1"/>
        <v>240</v>
      </c>
      <c r="BI21" s="93" t="str">
        <f ca="1">IF(COUNTA(INDIRECT(ADDRESS(BG21,2)):INDIRECT(ADDRESS(BH21,2)))&gt;0,COUNTA(INDIRECT(ADDRESS(BG21,2)):INDIRECT(ADDRESS(BH21,2))),"")</f>
        <v/>
      </c>
      <c r="BJ21" s="77"/>
      <c r="BL21" s="77" t="e">
        <f>IF(AY21=AZ21,0,1)</f>
        <v>#REF!</v>
      </c>
      <c r="BM21" s="77" t="e">
        <f>IF(BL21=1,AL21,"")</f>
        <v>#REF!</v>
      </c>
    </row>
    <row r="22" spans="2:74" ht="18" customHeight="1" x14ac:dyDescent="0.2">
      <c r="B22" s="369"/>
      <c r="C22" s="370"/>
      <c r="D22" s="370"/>
      <c r="E22" s="370"/>
      <c r="F22" s="370"/>
      <c r="G22" s="370"/>
      <c r="H22" s="370"/>
      <c r="I22" s="371"/>
      <c r="J22" s="369"/>
      <c r="K22" s="370"/>
      <c r="L22" s="370"/>
      <c r="M22" s="370"/>
      <c r="N22" s="375"/>
      <c r="O22" s="65"/>
      <c r="P22" s="48" t="s">
        <v>31</v>
      </c>
      <c r="Q22" s="67"/>
      <c r="R22" s="48" t="s">
        <v>1</v>
      </c>
      <c r="S22" s="69"/>
      <c r="T22" s="377" t="s">
        <v>113</v>
      </c>
      <c r="U22" s="377"/>
      <c r="V22" s="378"/>
      <c r="W22" s="379"/>
      <c r="X22" s="379"/>
      <c r="Y22" s="24"/>
      <c r="Z22" s="121"/>
      <c r="AA22" s="122"/>
      <c r="AB22" s="122"/>
      <c r="AC22" s="24"/>
      <c r="AD22" s="121"/>
      <c r="AE22" s="122"/>
      <c r="AF22" s="122"/>
      <c r="AG22" s="123"/>
      <c r="AH22" s="365"/>
      <c r="AI22" s="366"/>
      <c r="AJ22" s="366"/>
      <c r="AK22" s="367"/>
      <c r="AL22" s="152"/>
      <c r="AM22" s="153"/>
      <c r="AN22" s="365"/>
      <c r="AO22" s="366"/>
      <c r="AP22" s="366"/>
      <c r="AQ22" s="366"/>
      <c r="AR22" s="366"/>
      <c r="AS22" s="58"/>
      <c r="AV22" s="101" t="str">
        <f>IF(OR(O22="",Q22=""),"", IF(O22&lt;20,DATE(O22+118,Q22,IF(S22="",1,S22)),DATE(O22+88,Q22,IF(S22="",1,S22))))</f>
        <v/>
      </c>
      <c r="AW22" s="102" t="e">
        <f>IF(AV22&lt;=#REF!,"昔",IF(AV22&lt;=#REF!,"上",IF(AV22&lt;=#REF!,"中","下")))</f>
        <v>#REF!</v>
      </c>
      <c r="AX22" s="9" t="e">
        <f>IF(AV22&lt;=#REF!,5,IF(AV22&lt;=#REF!,7,IF(AV22&lt;=#REF!,9,11)))</f>
        <v>#REF!</v>
      </c>
      <c r="AY22" s="103"/>
      <c r="AZ22" s="104"/>
      <c r="BA22" s="105">
        <f t="shared" ref="BA22" si="5">AN22</f>
        <v>0</v>
      </c>
      <c r="BB22" s="104"/>
      <c r="BC22" s="104"/>
      <c r="BE22" s="120">
        <v>7</v>
      </c>
      <c r="BF22" s="92">
        <v>7</v>
      </c>
      <c r="BG22" s="108">
        <f t="shared" si="1"/>
        <v>265</v>
      </c>
      <c r="BH22" s="108">
        <f t="shared" si="1"/>
        <v>281</v>
      </c>
      <c r="BI22" s="93" t="str">
        <f ca="1">IF(COUNTA(INDIRECT(ADDRESS(BG22,2)):INDIRECT(ADDRESS(BH22,2)))&gt;0,COUNTA(INDIRECT(ADDRESS(BG22,2)):INDIRECT(ADDRESS(BH22,2))),"")</f>
        <v/>
      </c>
      <c r="BJ22" s="77"/>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IF(AND(VALUE(概算年度)=業種番号不明!O22,VALUE(概算年度)=業種番号不明!O23),IF(業種番号不明!Q22=1,1,IF(業種番号不明!Q22=2,2,IF(業種番号不明!Q22=3,3))))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2">
      <c r="B23" s="372"/>
      <c r="C23" s="373"/>
      <c r="D23" s="373"/>
      <c r="E23" s="373"/>
      <c r="F23" s="373"/>
      <c r="G23" s="373"/>
      <c r="H23" s="373"/>
      <c r="I23" s="374"/>
      <c r="J23" s="372"/>
      <c r="K23" s="373"/>
      <c r="L23" s="373"/>
      <c r="M23" s="373"/>
      <c r="N23" s="376"/>
      <c r="O23" s="66"/>
      <c r="P23" s="11" t="s">
        <v>0</v>
      </c>
      <c r="Q23" s="68"/>
      <c r="R23" s="11" t="s">
        <v>1</v>
      </c>
      <c r="S23" s="70"/>
      <c r="T23" s="380" t="s">
        <v>21</v>
      </c>
      <c r="U23" s="380"/>
      <c r="V23" s="381"/>
      <c r="W23" s="382"/>
      <c r="X23" s="382"/>
      <c r="Y23" s="383"/>
      <c r="Z23" s="384"/>
      <c r="AA23" s="385"/>
      <c r="AB23" s="385"/>
      <c r="AC23" s="385"/>
      <c r="AD23" s="384"/>
      <c r="AE23" s="385"/>
      <c r="AF23" s="385"/>
      <c r="AG23" s="386"/>
      <c r="AH23" s="341">
        <f>V23+Z23-AD23</f>
        <v>0</v>
      </c>
      <c r="AI23" s="341"/>
      <c r="AJ23" s="341"/>
      <c r="AK23" s="368"/>
      <c r="AL23" s="345"/>
      <c r="AM23" s="346"/>
      <c r="AN23" s="342"/>
      <c r="AO23" s="343"/>
      <c r="AP23" s="343"/>
      <c r="AQ23" s="343"/>
      <c r="AR23" s="343"/>
      <c r="AS23" s="35"/>
      <c r="AV23" s="101"/>
      <c r="AW23" s="102"/>
      <c r="AY23" s="111">
        <f>AH23</f>
        <v>0</v>
      </c>
      <c r="AZ23" s="112" t="e">
        <f>IF(AV22&lt;=#REF!,AH23,IF(AND(AV22&gt;=#REF!,AV22&lt;=#REF!),AH23*105/108,AH23))</f>
        <v>#REF!</v>
      </c>
      <c r="BA23" s="90"/>
      <c r="BB23" s="112">
        <f t="shared" ref="BB23" si="6">IF($AL23="賃金で算定",0,INT(AY23*$AL23/100))</f>
        <v>0</v>
      </c>
      <c r="BC23" s="112" t="e">
        <f>IF(AY23=AZ23,BB23,AZ23*$AL23/100)</f>
        <v>#REF!</v>
      </c>
      <c r="BE23" s="120">
        <v>8</v>
      </c>
      <c r="BF23" s="92">
        <v>8</v>
      </c>
      <c r="BG23" s="108">
        <f t="shared" si="1"/>
        <v>306</v>
      </c>
      <c r="BH23" s="108">
        <f t="shared" si="1"/>
        <v>322</v>
      </c>
      <c r="BI23" s="93" t="str">
        <f ca="1">IF(COUNTA(INDIRECT(ADDRESS(BG23,2)):INDIRECT(ADDRESS(BH23,2)))&gt;0,COUNTA(INDIRECT(ADDRESS(BG23,2)):INDIRECT(ADDRESS(BH23,2))),"")</f>
        <v/>
      </c>
      <c r="BJ23" s="77"/>
      <c r="BL23" s="77" t="e">
        <f>IF(AY23=AZ23,0,1)</f>
        <v>#REF!</v>
      </c>
      <c r="BM23" s="77" t="e">
        <f>IF(BL23=1,AL23,"")</f>
        <v>#REF!</v>
      </c>
    </row>
    <row r="24" spans="2:74" ht="18" customHeight="1" x14ac:dyDescent="0.2">
      <c r="B24" s="369"/>
      <c r="C24" s="370"/>
      <c r="D24" s="370"/>
      <c r="E24" s="370"/>
      <c r="F24" s="370"/>
      <c r="G24" s="370"/>
      <c r="H24" s="370"/>
      <c r="I24" s="371"/>
      <c r="J24" s="369"/>
      <c r="K24" s="370"/>
      <c r="L24" s="370"/>
      <c r="M24" s="370"/>
      <c r="N24" s="375"/>
      <c r="O24" s="65"/>
      <c r="P24" s="48" t="s">
        <v>31</v>
      </c>
      <c r="Q24" s="67"/>
      <c r="R24" s="48" t="s">
        <v>1</v>
      </c>
      <c r="S24" s="69"/>
      <c r="T24" s="377" t="s">
        <v>113</v>
      </c>
      <c r="U24" s="377"/>
      <c r="V24" s="378"/>
      <c r="W24" s="379"/>
      <c r="X24" s="379"/>
      <c r="Y24" s="64"/>
      <c r="Z24" s="113"/>
      <c r="AA24" s="114"/>
      <c r="AB24" s="114"/>
      <c r="AC24" s="64"/>
      <c r="AD24" s="113"/>
      <c r="AE24" s="114"/>
      <c r="AF24" s="114"/>
      <c r="AG24" s="115"/>
      <c r="AH24" s="365"/>
      <c r="AI24" s="366"/>
      <c r="AJ24" s="366"/>
      <c r="AK24" s="367"/>
      <c r="AL24" s="152"/>
      <c r="AM24" s="153"/>
      <c r="AN24" s="365"/>
      <c r="AO24" s="366"/>
      <c r="AP24" s="366"/>
      <c r="AQ24" s="366"/>
      <c r="AR24" s="366"/>
      <c r="AS24" s="58"/>
      <c r="AV24" s="101" t="str">
        <f>IF(OR(O24="",Q24=""),"", IF(O24&lt;20,DATE(O24+118,Q24,IF(S24="",1,S24)),DATE(O24+88,Q24,IF(S24="",1,S24))))</f>
        <v/>
      </c>
      <c r="AW24" s="102" t="e">
        <f>IF(AV24&lt;=#REF!,"昔",IF(AV24&lt;=#REF!,"上",IF(AV24&lt;=#REF!,"中","下")))</f>
        <v>#REF!</v>
      </c>
      <c r="AX24" s="9" t="e">
        <f>IF(AV24&lt;=#REF!,5,IF(AV24&lt;=#REF!,7,IF(AV24&lt;=#REF!,9,11)))</f>
        <v>#REF!</v>
      </c>
      <c r="AY24" s="103"/>
      <c r="AZ24" s="104"/>
      <c r="BA24" s="105">
        <f t="shared" ref="BA24" si="7">AN24</f>
        <v>0</v>
      </c>
      <c r="BB24" s="104"/>
      <c r="BC24" s="104"/>
      <c r="BE24" s="120">
        <v>9</v>
      </c>
      <c r="BF24" s="92">
        <v>9</v>
      </c>
      <c r="BG24" s="108">
        <f t="shared" si="1"/>
        <v>347</v>
      </c>
      <c r="BH24" s="108">
        <f t="shared" si="1"/>
        <v>363</v>
      </c>
      <c r="BI24" s="93" t="str">
        <f ca="1">IF(COUNTA(INDIRECT(ADDRESS(BG24,2)):INDIRECT(ADDRESS(BH24,2)))&gt;0,COUNTA(INDIRECT(ADDRESS(BG24,2)):INDIRECT(ADDRESS(BH24,2))),"")</f>
        <v/>
      </c>
      <c r="BJ24" s="77"/>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IF(AND(VALUE(概算年度)=業種番号不明!O24,VALUE(概算年度)=業種番号不明!O25),IF(業種番号不明!Q24=1,1,IF(業種番号不明!Q24=2,2,IF(業種番号不明!Q24=3,3))))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2">
      <c r="B25" s="372"/>
      <c r="C25" s="373"/>
      <c r="D25" s="373"/>
      <c r="E25" s="373"/>
      <c r="F25" s="373"/>
      <c r="G25" s="373"/>
      <c r="H25" s="373"/>
      <c r="I25" s="374"/>
      <c r="J25" s="372"/>
      <c r="K25" s="373"/>
      <c r="L25" s="373"/>
      <c r="M25" s="373"/>
      <c r="N25" s="376"/>
      <c r="O25" s="66"/>
      <c r="P25" s="11" t="s">
        <v>0</v>
      </c>
      <c r="Q25" s="68"/>
      <c r="R25" s="11" t="s">
        <v>1</v>
      </c>
      <c r="S25" s="70"/>
      <c r="T25" s="380" t="s">
        <v>21</v>
      </c>
      <c r="U25" s="380"/>
      <c r="V25" s="381"/>
      <c r="W25" s="382"/>
      <c r="X25" s="382"/>
      <c r="Y25" s="383"/>
      <c r="Z25" s="381"/>
      <c r="AA25" s="382"/>
      <c r="AB25" s="382"/>
      <c r="AC25" s="382"/>
      <c r="AD25" s="384"/>
      <c r="AE25" s="385"/>
      <c r="AF25" s="385"/>
      <c r="AG25" s="386"/>
      <c r="AH25" s="341">
        <f>V25+Z25-AD25</f>
        <v>0</v>
      </c>
      <c r="AI25" s="341"/>
      <c r="AJ25" s="341"/>
      <c r="AK25" s="368"/>
      <c r="AL25" s="345"/>
      <c r="AM25" s="346"/>
      <c r="AN25" s="342"/>
      <c r="AO25" s="343"/>
      <c r="AP25" s="343"/>
      <c r="AQ25" s="343"/>
      <c r="AR25" s="343"/>
      <c r="AS25" s="35"/>
      <c r="AV25" s="102"/>
      <c r="AW25" s="102"/>
      <c r="AY25" s="111">
        <f>AH25</f>
        <v>0</v>
      </c>
      <c r="AZ25" s="112" t="e">
        <f>IF(AV24&lt;=#REF!,AH25,IF(AND(AV24&gt;=#REF!,AV24&lt;=#REF!),AH25*105/108,AH25))</f>
        <v>#REF!</v>
      </c>
      <c r="BA25" s="90"/>
      <c r="BB25" s="112">
        <f t="shared" ref="BB25" si="8">IF($AL25="賃金で算定",0,INT(AY25*$AL25/100))</f>
        <v>0</v>
      </c>
      <c r="BC25" s="112" t="e">
        <f>IF(AY25=AZ25,BB25,AZ25*$AL25/100)</f>
        <v>#REF!</v>
      </c>
      <c r="BE25" s="120">
        <v>10</v>
      </c>
      <c r="BF25" s="92">
        <v>10</v>
      </c>
      <c r="BG25" s="108">
        <f t="shared" si="1"/>
        <v>388</v>
      </c>
      <c r="BH25" s="108">
        <f t="shared" si="1"/>
        <v>404</v>
      </c>
      <c r="BI25" s="93" t="str">
        <f ca="1">IF(COUNTA(INDIRECT(ADDRESS(BG25,2)):INDIRECT(ADDRESS(BH25,2)))&gt;0,COUNTA(INDIRECT(ADDRESS(BG25,2)):INDIRECT(ADDRESS(BH25,2))),"")</f>
        <v/>
      </c>
      <c r="BJ25" s="77"/>
      <c r="BL25" s="77" t="e">
        <f>IF(AY25=AZ25,0,1)</f>
        <v>#REF!</v>
      </c>
      <c r="BM25" s="77" t="e">
        <f>IF(BL25=1,AL25,"")</f>
        <v>#REF!</v>
      </c>
    </row>
    <row r="26" spans="2:74" ht="18" customHeight="1" x14ac:dyDescent="0.2">
      <c r="B26" s="347" t="s">
        <v>86</v>
      </c>
      <c r="C26" s="348"/>
      <c r="D26" s="348"/>
      <c r="E26" s="349"/>
      <c r="F26" s="526"/>
      <c r="G26" s="527"/>
      <c r="H26" s="527"/>
      <c r="I26" s="527"/>
      <c r="J26" s="527"/>
      <c r="K26" s="527"/>
      <c r="L26" s="527"/>
      <c r="M26" s="527"/>
      <c r="N26" s="528"/>
      <c r="O26" s="347" t="s">
        <v>73</v>
      </c>
      <c r="P26" s="348"/>
      <c r="Q26" s="348"/>
      <c r="R26" s="348"/>
      <c r="S26" s="348"/>
      <c r="T26" s="348"/>
      <c r="U26" s="349"/>
      <c r="V26" s="365"/>
      <c r="W26" s="366"/>
      <c r="X26" s="366"/>
      <c r="Y26" s="367"/>
      <c r="Z26" s="55"/>
      <c r="AA26" s="56"/>
      <c r="AB26" s="56"/>
      <c r="AC26" s="54"/>
      <c r="AD26" s="55"/>
      <c r="AE26" s="56"/>
      <c r="AF26" s="56"/>
      <c r="AG26" s="54"/>
      <c r="AH26" s="365"/>
      <c r="AI26" s="366"/>
      <c r="AJ26" s="366"/>
      <c r="AK26" s="367"/>
      <c r="AL26" s="55"/>
      <c r="AM26" s="57"/>
      <c r="AN26" s="365"/>
      <c r="AO26" s="366"/>
      <c r="AP26" s="366"/>
      <c r="AQ26" s="366"/>
      <c r="AR26" s="366"/>
      <c r="AS26" s="58"/>
      <c r="AV26" s="77"/>
      <c r="AW26" s="77"/>
      <c r="AY26" s="103"/>
      <c r="AZ26" s="124"/>
      <c r="BA26" s="125">
        <f>BA16+BA18+BA20+BA22+BA24</f>
        <v>0</v>
      </c>
      <c r="BB26" s="105">
        <f>BB17+BB19+BB21+BB23+BB25</f>
        <v>0</v>
      </c>
      <c r="BC26" s="105">
        <f>SUMIF(BL17:BL25,0,BC17:BC25)+ROUNDDOWN(ROUNDDOWN(BL26*105/108,0)*BM26/100,0)</f>
        <v>0</v>
      </c>
      <c r="BE26" s="120">
        <v>11</v>
      </c>
      <c r="BF26" s="92">
        <v>11</v>
      </c>
      <c r="BG26" s="108">
        <f t="shared" si="1"/>
        <v>429</v>
      </c>
      <c r="BH26" s="108">
        <f t="shared" si="1"/>
        <v>445</v>
      </c>
      <c r="BI26" s="93" t="str">
        <f ca="1">IF(COUNTA(INDIRECT(ADDRESS(BG26,2)):INDIRECT(ADDRESS(BH26,2)))&gt;0,COUNTA(INDIRECT(ADDRESS(BG26,2)):INDIRECT(ADDRESS(BH26,2))),"")</f>
        <v/>
      </c>
      <c r="BJ26" s="77"/>
      <c r="BL26" s="77">
        <f>SUMIF(BL17:BL25,1,AH17:AK25)</f>
        <v>0</v>
      </c>
      <c r="BM26" s="77">
        <f>IF(COUNT(BM17:BM25)=0,0,SUM(BM17:BM25)/COUNT(BM17:BM25))</f>
        <v>0</v>
      </c>
    </row>
    <row r="27" spans="2:74" ht="18" customHeight="1" thickBot="1" x14ac:dyDescent="0.25">
      <c r="B27" s="350"/>
      <c r="C27" s="351"/>
      <c r="D27" s="351"/>
      <c r="E27" s="352"/>
      <c r="F27" s="529"/>
      <c r="G27" s="530"/>
      <c r="H27" s="530"/>
      <c r="I27" s="530"/>
      <c r="J27" s="530"/>
      <c r="K27" s="530"/>
      <c r="L27" s="530"/>
      <c r="M27" s="530"/>
      <c r="N27" s="531"/>
      <c r="O27" s="350"/>
      <c r="P27" s="351"/>
      <c r="Q27" s="351"/>
      <c r="R27" s="351"/>
      <c r="S27" s="351"/>
      <c r="T27" s="351"/>
      <c r="U27" s="352"/>
      <c r="V27" s="340">
        <f>V17+V19+V21+V23+V25</f>
        <v>0</v>
      </c>
      <c r="W27" s="534"/>
      <c r="X27" s="534"/>
      <c r="Y27" s="535"/>
      <c r="Z27" s="340">
        <f>Z17+Z19+Z21+Z23+Z25</f>
        <v>0</v>
      </c>
      <c r="AA27" s="536"/>
      <c r="AB27" s="536"/>
      <c r="AC27" s="537"/>
      <c r="AD27" s="340">
        <f>AD17+AD19+AD21+AD23+AD25</f>
        <v>0</v>
      </c>
      <c r="AE27" s="536"/>
      <c r="AF27" s="536"/>
      <c r="AG27" s="537"/>
      <c r="AH27" s="340">
        <f>AH17+AH19+AH21+AH23+AH25</f>
        <v>0</v>
      </c>
      <c r="AI27" s="341"/>
      <c r="AJ27" s="341"/>
      <c r="AK27" s="341"/>
      <c r="AL27" s="59"/>
      <c r="AM27" s="60"/>
      <c r="AN27" s="340"/>
      <c r="AO27" s="534"/>
      <c r="AP27" s="534"/>
      <c r="AQ27" s="534"/>
      <c r="AR27" s="534"/>
      <c r="AS27" s="126"/>
      <c r="AV27" s="77"/>
      <c r="AW27" s="77"/>
      <c r="AY27" s="127">
        <f>AY17+AY19+AY21+AY23+AY25</f>
        <v>0</v>
      </c>
      <c r="AZ27" s="128"/>
      <c r="BA27" s="128"/>
      <c r="BB27" s="129">
        <f>BB26</f>
        <v>0</v>
      </c>
      <c r="BC27" s="130"/>
      <c r="BE27" s="131">
        <v>12</v>
      </c>
      <c r="BF27" s="92">
        <v>12</v>
      </c>
      <c r="BG27" s="108">
        <f>BG26+$BJ$14</f>
        <v>470</v>
      </c>
      <c r="BH27" s="108">
        <f>BH26+$BJ$14</f>
        <v>486</v>
      </c>
      <c r="BI27" s="93" t="str">
        <f ca="1">IF(COUNTA(INDIRECT(ADDRESS(BG27,2)):INDIRECT(ADDRESS(BH27,2)))&gt;0,COUNTA(INDIRECT(ADDRESS(BG27,2)):INDIRECT(ADDRESS(BH27,2))),"")</f>
        <v/>
      </c>
      <c r="BJ27" s="77"/>
    </row>
    <row r="28" spans="2:74" ht="18" customHeight="1" x14ac:dyDescent="0.2">
      <c r="B28" s="353"/>
      <c r="C28" s="354"/>
      <c r="D28" s="354"/>
      <c r="E28" s="355"/>
      <c r="F28" s="532"/>
      <c r="G28" s="532"/>
      <c r="H28" s="532"/>
      <c r="I28" s="532"/>
      <c r="J28" s="532"/>
      <c r="K28" s="532"/>
      <c r="L28" s="532"/>
      <c r="M28" s="532"/>
      <c r="N28" s="533"/>
      <c r="O28" s="353"/>
      <c r="P28" s="354"/>
      <c r="Q28" s="354"/>
      <c r="R28" s="354"/>
      <c r="S28" s="354"/>
      <c r="T28" s="354"/>
      <c r="U28" s="355"/>
      <c r="V28" s="342"/>
      <c r="W28" s="343"/>
      <c r="X28" s="343"/>
      <c r="Y28" s="343"/>
      <c r="Z28" s="342"/>
      <c r="AA28" s="343"/>
      <c r="AB28" s="343"/>
      <c r="AC28" s="343"/>
      <c r="AD28" s="342"/>
      <c r="AE28" s="343"/>
      <c r="AF28" s="343"/>
      <c r="AG28" s="343"/>
      <c r="AH28" s="342"/>
      <c r="AI28" s="343"/>
      <c r="AJ28" s="343"/>
      <c r="AK28" s="344"/>
      <c r="AL28" s="34"/>
      <c r="AM28" s="35"/>
      <c r="AN28" s="342"/>
      <c r="AO28" s="343"/>
      <c r="AP28" s="343"/>
      <c r="AQ28" s="343"/>
      <c r="AR28" s="343"/>
      <c r="AS28" s="35"/>
      <c r="AU28" s="132"/>
      <c r="AV28" s="77"/>
      <c r="AW28" s="77"/>
      <c r="AY28" s="133"/>
      <c r="AZ28" s="134" t="e">
        <f>IF(AZ17+AZ19+AZ21+AZ23+AZ25=AY27,0,ROUNDDOWN(AZ17+AZ19+AZ21+AZ23+AZ25,0))</f>
        <v>#REF!</v>
      </c>
      <c r="BA28" s="135"/>
      <c r="BB28" s="135"/>
      <c r="BC28" s="134">
        <f>IF(BC26=BB27,0,BC26)</f>
        <v>0</v>
      </c>
      <c r="BF28" s="92">
        <v>13</v>
      </c>
      <c r="BG28" s="108">
        <f t="shared" si="1"/>
        <v>511</v>
      </c>
      <c r="BH28" s="108">
        <f t="shared" si="1"/>
        <v>527</v>
      </c>
      <c r="BI28" s="93" t="str">
        <f ca="1">IF(COUNTA(INDIRECT(ADDRESS(BG28,2)):INDIRECT(ADDRESS(BH28,2)))&gt;0,COUNTA(INDIRECT(ADDRESS(BG28,2)):INDIRECT(ADDRESS(BH28,2))),"")</f>
        <v/>
      </c>
      <c r="BJ28" s="77"/>
    </row>
    <row r="29" spans="2:74" ht="15.75" customHeight="1" x14ac:dyDescent="0.2">
      <c r="D29" s="2" t="s">
        <v>22</v>
      </c>
      <c r="AD29" s="1" t="str">
        <f>IF(AND($F26="",$V26+$V27&gt;0),"事業の種類を選択してください。","")</f>
        <v/>
      </c>
      <c r="AN29" s="339">
        <f>IF(AN26=0,0,AN26+IF(AN28=0,AN27,AN28))</f>
        <v>0</v>
      </c>
      <c r="AO29" s="339"/>
      <c r="AP29" s="339"/>
      <c r="AQ29" s="339"/>
      <c r="AR29" s="339"/>
      <c r="BF29" s="92">
        <v>14</v>
      </c>
      <c r="BG29" s="108">
        <f t="shared" si="1"/>
        <v>552</v>
      </c>
      <c r="BH29" s="108">
        <f t="shared" si="1"/>
        <v>568</v>
      </c>
      <c r="BI29" s="93" t="str">
        <f ca="1">IF(COUNTA(INDIRECT(ADDRESS(BG29,2)):INDIRECT(ADDRESS(BH29,2)))&gt;0,COUNTA(INDIRECT(ADDRESS(BG29,2)):INDIRECT(ADDRESS(BH29,2))),"")</f>
        <v/>
      </c>
      <c r="BJ29" s="77"/>
    </row>
    <row r="30" spans="2:74" ht="15" customHeight="1" x14ac:dyDescent="0.2">
      <c r="AG30" s="9"/>
      <c r="AI30" s="10" t="s">
        <v>88</v>
      </c>
      <c r="AJ30" s="568">
        <f>初期設定!C6</f>
        <v>0</v>
      </c>
      <c r="AK30" s="568"/>
      <c r="AL30" s="568"/>
      <c r="AM30" s="380" t="s">
        <v>47</v>
      </c>
      <c r="AN30" s="380"/>
      <c r="AO30" s="525">
        <f>初期設定!F6</f>
        <v>0</v>
      </c>
      <c r="AP30" s="525"/>
      <c r="AQ30" s="525"/>
      <c r="AR30" s="525"/>
      <c r="AS30" s="11" t="s">
        <v>77</v>
      </c>
      <c r="AV30" s="101"/>
      <c r="BF30" s="92">
        <v>15</v>
      </c>
      <c r="BG30" s="108">
        <f t="shared" si="1"/>
        <v>593</v>
      </c>
      <c r="BH30" s="108">
        <f t="shared" si="1"/>
        <v>609</v>
      </c>
      <c r="BI30" s="93" t="str">
        <f ca="1">IF(COUNTA(INDIRECT(ADDRESS(BG30,2)):INDIRECT(ADDRESS(BH30,2)))&gt;0,COUNTA(INDIRECT(ADDRESS(BG30,2)):INDIRECT(ADDRESS(BH30,2))),"")</f>
        <v/>
      </c>
      <c r="BJ30" s="77"/>
    </row>
    <row r="31" spans="2:74" ht="15" customHeight="1" x14ac:dyDescent="0.2">
      <c r="D31" s="476">
        <f>初期設定!E18</f>
        <v>7</v>
      </c>
      <c r="E31" s="476"/>
      <c r="F31" s="12" t="s">
        <v>0</v>
      </c>
      <c r="G31" s="476">
        <f>初期設定!G18</f>
        <v>0</v>
      </c>
      <c r="H31" s="476"/>
      <c r="I31" s="12" t="s">
        <v>1</v>
      </c>
      <c r="J31" s="476">
        <f>初期設定!J18</f>
        <v>0</v>
      </c>
      <c r="K31" s="476"/>
      <c r="L31" s="12" t="s">
        <v>23</v>
      </c>
      <c r="AG31" s="13"/>
      <c r="AI31" s="10" t="s">
        <v>89</v>
      </c>
      <c r="AJ31" s="524">
        <f>初期設定!C10</f>
        <v>0</v>
      </c>
      <c r="AK31" s="525"/>
      <c r="AL31" s="11" t="s">
        <v>47</v>
      </c>
      <c r="AM31" s="525">
        <f>初期設定!F10</f>
        <v>0</v>
      </c>
      <c r="AN31" s="525"/>
      <c r="AO31" s="11" t="s">
        <v>76</v>
      </c>
      <c r="AP31" s="525">
        <f>初期設定!I10</f>
        <v>0</v>
      </c>
      <c r="AQ31" s="525"/>
      <c r="AR31" s="525"/>
      <c r="AS31" s="11" t="s">
        <v>77</v>
      </c>
      <c r="BF31" s="92">
        <v>16</v>
      </c>
      <c r="BG31" s="108">
        <f t="shared" si="1"/>
        <v>634</v>
      </c>
      <c r="BH31" s="108">
        <f t="shared" si="1"/>
        <v>650</v>
      </c>
      <c r="BI31" s="93" t="str">
        <f ca="1">IF(COUNTA(INDIRECT(ADDRESS(BG31,2)):INDIRECT(ADDRESS(BH31,2)))&gt;0,COUNTA(INDIRECT(ADDRESS(BG31,2)):INDIRECT(ADDRESS(BH31,2))),"")</f>
        <v/>
      </c>
      <c r="BJ31" s="77"/>
    </row>
    <row r="32" spans="2:74" ht="18" customHeight="1" x14ac:dyDescent="0.2">
      <c r="D32" s="9"/>
      <c r="E32" s="9"/>
      <c r="F32" s="9"/>
      <c r="G32" s="9"/>
      <c r="AA32" s="518" t="s">
        <v>24</v>
      </c>
      <c r="AB32" s="518"/>
      <c r="AC32" s="519">
        <f>初期設定!C8</f>
        <v>0</v>
      </c>
      <c r="AD32" s="519"/>
      <c r="AE32" s="519"/>
      <c r="AF32" s="519"/>
      <c r="AG32" s="519"/>
      <c r="AH32" s="519"/>
      <c r="AI32" s="519"/>
      <c r="AJ32" s="519"/>
      <c r="AK32" s="519"/>
      <c r="AL32" s="519"/>
      <c r="AM32" s="519"/>
      <c r="AN32" s="519"/>
      <c r="AO32" s="519"/>
      <c r="AP32" s="519"/>
      <c r="AQ32" s="519"/>
      <c r="AR32" s="519"/>
      <c r="AS32" s="519"/>
      <c r="BF32" s="92">
        <v>17</v>
      </c>
      <c r="BG32" s="108">
        <f t="shared" si="1"/>
        <v>675</v>
      </c>
      <c r="BH32" s="108">
        <f t="shared" si="1"/>
        <v>691</v>
      </c>
      <c r="BI32" s="93" t="str">
        <f ca="1">IF(COUNTA(INDIRECT(ADDRESS(BG32,2)):INDIRECT(ADDRESS(BH32,2)))&gt;0,COUNTA(INDIRECT(ADDRESS(BG32,2)):INDIRECT(ADDRESS(BH32,2))),"")</f>
        <v/>
      </c>
      <c r="BJ32" s="77"/>
    </row>
    <row r="33" spans="2:62" ht="15" customHeight="1" x14ac:dyDescent="0.2">
      <c r="D33" s="9"/>
      <c r="E33" s="9"/>
      <c r="F33" s="9"/>
      <c r="G33" s="9"/>
      <c r="H33" s="3"/>
      <c r="X33" s="520" t="s">
        <v>25</v>
      </c>
      <c r="Y33" s="520"/>
      <c r="Z33" s="520"/>
      <c r="AA33" s="2"/>
      <c r="AB33" s="2"/>
      <c r="AC33" s="521"/>
      <c r="AD33" s="521"/>
      <c r="AE33" s="521"/>
      <c r="AF33" s="521"/>
      <c r="AG33" s="521"/>
      <c r="AH33" s="521"/>
      <c r="AI33" s="521"/>
      <c r="AJ33" s="521"/>
      <c r="AK33" s="521"/>
      <c r="AL33" s="521"/>
      <c r="AM33" s="521"/>
      <c r="AN33" s="521"/>
      <c r="AS33" s="14"/>
      <c r="BF33" s="92">
        <v>18</v>
      </c>
      <c r="BG33" s="108">
        <f t="shared" si="1"/>
        <v>716</v>
      </c>
      <c r="BH33" s="108">
        <f t="shared" si="1"/>
        <v>732</v>
      </c>
      <c r="BI33" s="93" t="str">
        <f ca="1">IF(COUNTA(INDIRECT(ADDRESS(BG33,2)):INDIRECT(ADDRESS(BH33,2)))&gt;0,COUNTA(INDIRECT(ADDRESS(BG33,2)):INDIRECT(ADDRESS(BH33,2))),"")</f>
        <v/>
      </c>
      <c r="BJ33" s="77"/>
    </row>
    <row r="34" spans="2:62" ht="15" customHeight="1" x14ac:dyDescent="0.2">
      <c r="D34" s="522" t="s">
        <v>130</v>
      </c>
      <c r="E34" s="522"/>
      <c r="F34" s="522"/>
      <c r="G34" s="522"/>
      <c r="H34" s="12" t="s">
        <v>26</v>
      </c>
      <c r="I34" s="12"/>
      <c r="J34" s="12"/>
      <c r="K34" s="12"/>
      <c r="L34" s="12"/>
      <c r="M34" s="12"/>
      <c r="N34" s="12"/>
      <c r="O34" s="12"/>
      <c r="P34" s="12"/>
      <c r="Q34" s="12"/>
      <c r="R34" s="15"/>
      <c r="S34" s="12"/>
      <c r="Y34" s="9"/>
      <c r="Z34" s="9"/>
      <c r="AA34" s="518" t="s">
        <v>27</v>
      </c>
      <c r="AB34" s="518"/>
      <c r="AC34" s="523" t="str">
        <f>初期設定!C4 &amp; "　" &amp;初期設定!C12 &amp; "　" &amp;初期設定!C14</f>
        <v>　　</v>
      </c>
      <c r="AD34" s="523"/>
      <c r="AE34" s="523"/>
      <c r="AF34" s="523"/>
      <c r="AG34" s="523"/>
      <c r="AH34" s="523"/>
      <c r="AI34" s="523"/>
      <c r="AJ34" s="523"/>
      <c r="AK34" s="523"/>
      <c r="AL34" s="523"/>
      <c r="AM34" s="523"/>
      <c r="AN34" s="523"/>
      <c r="AO34" s="523"/>
      <c r="AP34" s="523"/>
      <c r="AQ34" s="523"/>
      <c r="AR34" s="523"/>
      <c r="AS34" s="523"/>
      <c r="BF34" s="92">
        <v>19</v>
      </c>
      <c r="BG34" s="108">
        <f t="shared" ref="BG34:BH45" si="9">BG33+$BJ$14</f>
        <v>757</v>
      </c>
      <c r="BH34" s="108">
        <f t="shared" si="9"/>
        <v>773</v>
      </c>
      <c r="BI34" s="93" t="str">
        <f ca="1">IF(COUNTA(INDIRECT(ADDRESS(BG34,2)):INDIRECT(ADDRESS(BH34,2)))&gt;0,COUNTA(INDIRECT(ADDRESS(BG34,2)):INDIRECT(ADDRESS(BH34,2))),"")</f>
        <v/>
      </c>
      <c r="BJ34" s="77"/>
    </row>
    <row r="35" spans="2:62" ht="15" customHeight="1" x14ac:dyDescent="0.2">
      <c r="AC35" s="2"/>
      <c r="AD35" s="3" t="s">
        <v>91</v>
      </c>
      <c r="BF35" s="92">
        <v>20</v>
      </c>
      <c r="BG35" s="108">
        <f t="shared" si="9"/>
        <v>798</v>
      </c>
      <c r="BH35" s="108">
        <f t="shared" si="9"/>
        <v>814</v>
      </c>
      <c r="BI35" s="93" t="str">
        <f ca="1">IF(COUNTA(INDIRECT(ADDRESS(BG35,2)):INDIRECT(ADDRESS(BH35,2)))&gt;0,COUNTA(INDIRECT(ADDRESS(BG35,2)):INDIRECT(ADDRESS(BH35,2))),"")</f>
        <v/>
      </c>
      <c r="BJ35" s="77"/>
    </row>
    <row r="36" spans="2:62" ht="16.149999999999999" customHeight="1" x14ac:dyDescent="0.2">
      <c r="D36" s="16" t="s">
        <v>28</v>
      </c>
      <c r="E36" s="16"/>
      <c r="F36" s="2"/>
      <c r="G36" s="2"/>
      <c r="H36" s="2"/>
      <c r="I36" s="2"/>
      <c r="J36" s="2"/>
      <c r="K36" s="2"/>
      <c r="L36" s="2"/>
      <c r="M36" s="2"/>
      <c r="N36" s="2"/>
      <c r="O36" s="2"/>
      <c r="P36" s="2"/>
      <c r="Q36" s="2"/>
      <c r="R36" s="2"/>
      <c r="S36" s="2"/>
      <c r="T36" s="2"/>
      <c r="U36" s="2"/>
      <c r="V36" s="2"/>
      <c r="W36" s="2"/>
      <c r="X36" s="2"/>
      <c r="AA36" s="480" t="s">
        <v>29</v>
      </c>
      <c r="AB36" s="481"/>
      <c r="AC36" s="486" t="s">
        <v>92</v>
      </c>
      <c r="AD36" s="487"/>
      <c r="AE36" s="487"/>
      <c r="AF36" s="487"/>
      <c r="AG36" s="487"/>
      <c r="AH36" s="488"/>
      <c r="AI36" s="17"/>
      <c r="AJ36" s="492" t="s">
        <v>93</v>
      </c>
      <c r="AK36" s="492"/>
      <c r="AL36" s="492"/>
      <c r="AM36" s="492"/>
      <c r="AN36" s="492"/>
      <c r="AO36" s="20"/>
      <c r="AP36" s="494" t="s">
        <v>94</v>
      </c>
      <c r="AQ36" s="495"/>
      <c r="AR36" s="495"/>
      <c r="AS36" s="496"/>
      <c r="BF36" s="92">
        <v>21</v>
      </c>
      <c r="BG36" s="108">
        <f t="shared" si="9"/>
        <v>839</v>
      </c>
      <c r="BH36" s="108">
        <f t="shared" si="9"/>
        <v>855</v>
      </c>
      <c r="BI36" s="93" t="str">
        <f ca="1">IF(COUNTA(INDIRECT(ADDRESS(BG36,2)):INDIRECT(ADDRESS(BH36,2)))&gt;0,COUNTA(INDIRECT(ADDRESS(BG36,2)):INDIRECT(ADDRESS(BH36,2))),"")</f>
        <v/>
      </c>
      <c r="BJ36" s="77"/>
    </row>
    <row r="37" spans="2:62" ht="16.149999999999999" customHeight="1" x14ac:dyDescent="0.2">
      <c r="D37" s="62" t="s">
        <v>95</v>
      </c>
      <c r="E37" s="16"/>
      <c r="F37" s="2"/>
      <c r="G37" s="2"/>
      <c r="H37" s="2"/>
      <c r="I37" s="2"/>
      <c r="J37" s="2"/>
      <c r="K37" s="2"/>
      <c r="L37" s="2"/>
      <c r="M37" s="2"/>
      <c r="N37" s="2"/>
      <c r="O37" s="2"/>
      <c r="P37" s="2"/>
      <c r="Q37" s="2"/>
      <c r="R37" s="2"/>
      <c r="S37" s="2"/>
      <c r="T37" s="2"/>
      <c r="U37" s="2"/>
      <c r="V37" s="2"/>
      <c r="W37" s="2"/>
      <c r="X37" s="2"/>
      <c r="AA37" s="482"/>
      <c r="AB37" s="483"/>
      <c r="AC37" s="489"/>
      <c r="AD37" s="490"/>
      <c r="AE37" s="490"/>
      <c r="AF37" s="490"/>
      <c r="AG37" s="490"/>
      <c r="AH37" s="491"/>
      <c r="AI37" s="3"/>
      <c r="AJ37" s="493"/>
      <c r="AK37" s="493"/>
      <c r="AL37" s="493"/>
      <c r="AM37" s="493"/>
      <c r="AN37" s="493"/>
      <c r="AO37" s="19"/>
      <c r="AP37" s="497"/>
      <c r="AQ37" s="498"/>
      <c r="AR37" s="498"/>
      <c r="AS37" s="499"/>
      <c r="BF37" s="92">
        <v>22</v>
      </c>
      <c r="BG37" s="108">
        <f t="shared" si="9"/>
        <v>880</v>
      </c>
      <c r="BH37" s="108">
        <f t="shared" si="9"/>
        <v>896</v>
      </c>
      <c r="BI37" s="93" t="str">
        <f ca="1">IF(COUNTA(INDIRECT(ADDRESS(BG37,2)):INDIRECT(ADDRESS(BH37,2)))&gt;0,COUNTA(INDIRECT(ADDRESS(BG37,2)):INDIRECT(ADDRESS(BH37,2))),"")</f>
        <v/>
      </c>
      <c r="BJ37" s="77"/>
    </row>
    <row r="38" spans="2:62" ht="16.149999999999999" customHeight="1" x14ac:dyDescent="0.2">
      <c r="D38" s="16" t="s">
        <v>96</v>
      </c>
      <c r="E38" s="16"/>
      <c r="F38" s="2"/>
      <c r="G38" s="2"/>
      <c r="H38" s="2"/>
      <c r="I38" s="2"/>
      <c r="J38" s="2"/>
      <c r="K38" s="2"/>
      <c r="L38" s="2"/>
      <c r="M38" s="2"/>
      <c r="N38" s="2"/>
      <c r="O38" s="2"/>
      <c r="P38" s="2"/>
      <c r="Q38" s="2"/>
      <c r="R38" s="2"/>
      <c r="S38" s="2"/>
      <c r="T38" s="2"/>
      <c r="U38" s="2"/>
      <c r="V38" s="2"/>
      <c r="W38" s="2"/>
      <c r="X38" s="2"/>
      <c r="AA38" s="482"/>
      <c r="AB38" s="483"/>
      <c r="AC38" s="500"/>
      <c r="AD38" s="501"/>
      <c r="AE38" s="501"/>
      <c r="AF38" s="501"/>
      <c r="AG38" s="501"/>
      <c r="AH38" s="502"/>
      <c r="AI38" s="506"/>
      <c r="AJ38" s="507"/>
      <c r="AK38" s="507"/>
      <c r="AL38" s="507"/>
      <c r="AM38" s="507"/>
      <c r="AN38" s="507"/>
      <c r="AO38" s="508"/>
      <c r="AP38" s="512"/>
      <c r="AQ38" s="513"/>
      <c r="AR38" s="513"/>
      <c r="AS38" s="514"/>
      <c r="BF38" s="92">
        <v>23</v>
      </c>
      <c r="BG38" s="108">
        <f t="shared" si="9"/>
        <v>921</v>
      </c>
      <c r="BH38" s="108">
        <f t="shared" si="9"/>
        <v>937</v>
      </c>
      <c r="BI38" s="93" t="str">
        <f ca="1">IF(COUNTA(INDIRECT(ADDRESS(BG38,2)):INDIRECT(ADDRESS(BH38,2)))&gt;0,COUNTA(INDIRECT(ADDRESS(BG38,2)):INDIRECT(ADDRESS(BH38,2))),"")</f>
        <v/>
      </c>
      <c r="BJ38" s="77"/>
    </row>
    <row r="39" spans="2:62" ht="16.149999999999999" customHeight="1" x14ac:dyDescent="0.2">
      <c r="D39" s="18"/>
      <c r="E39" s="16"/>
      <c r="F39" s="2"/>
      <c r="G39" s="2"/>
      <c r="H39" s="2"/>
      <c r="I39" s="2"/>
      <c r="J39" s="2"/>
      <c r="K39" s="2"/>
      <c r="L39" s="2"/>
      <c r="M39" s="2"/>
      <c r="N39" s="2"/>
      <c r="O39" s="2"/>
      <c r="P39" s="2"/>
      <c r="Q39" s="2"/>
      <c r="R39" s="2"/>
      <c r="S39" s="2"/>
      <c r="T39" s="2"/>
      <c r="U39" s="2"/>
      <c r="V39" s="2"/>
      <c r="W39" s="2"/>
      <c r="X39" s="2"/>
      <c r="AA39" s="484"/>
      <c r="AB39" s="485"/>
      <c r="AC39" s="503"/>
      <c r="AD39" s="504"/>
      <c r="AE39" s="504"/>
      <c r="AF39" s="504"/>
      <c r="AG39" s="504"/>
      <c r="AH39" s="505"/>
      <c r="AI39" s="509"/>
      <c r="AJ39" s="510"/>
      <c r="AK39" s="510"/>
      <c r="AL39" s="510"/>
      <c r="AM39" s="510"/>
      <c r="AN39" s="510"/>
      <c r="AO39" s="511"/>
      <c r="AP39" s="515"/>
      <c r="AQ39" s="516"/>
      <c r="AR39" s="516"/>
      <c r="AS39" s="517"/>
      <c r="BF39" s="92">
        <v>24</v>
      </c>
      <c r="BG39" s="108">
        <f t="shared" si="9"/>
        <v>962</v>
      </c>
      <c r="BH39" s="108">
        <f t="shared" si="9"/>
        <v>978</v>
      </c>
      <c r="BI39" s="93" t="str">
        <f ca="1">IF(COUNTA(INDIRECT(ADDRESS(BG39,2)):INDIRECT(ADDRESS(BH39,2)))&gt;0,COUNTA(INDIRECT(ADDRESS(BG39,2)):INDIRECT(ADDRESS(BH39,2))),"")</f>
        <v/>
      </c>
      <c r="BJ39" s="77"/>
    </row>
    <row r="40" spans="2:62" ht="9" customHeight="1" x14ac:dyDescent="0.2">
      <c r="D40" s="18"/>
      <c r="E40" s="16"/>
      <c r="F40" s="2"/>
      <c r="G40" s="2"/>
      <c r="H40" s="2"/>
      <c r="I40" s="2"/>
      <c r="J40" s="2"/>
      <c r="K40" s="2"/>
      <c r="L40" s="2"/>
      <c r="M40" s="2"/>
      <c r="N40" s="2"/>
      <c r="O40" s="2"/>
      <c r="P40" s="2"/>
      <c r="Q40" s="2"/>
      <c r="R40" s="2"/>
      <c r="S40" s="2"/>
      <c r="T40" s="2"/>
      <c r="U40" s="2"/>
      <c r="V40" s="2"/>
      <c r="W40" s="2"/>
      <c r="X40" s="2"/>
      <c r="AA40" s="29"/>
      <c r="AB40" s="29"/>
      <c r="AC40" s="38"/>
      <c r="AD40" s="38"/>
      <c r="AE40" s="38"/>
      <c r="AF40" s="38"/>
      <c r="AG40" s="38"/>
      <c r="AH40" s="38"/>
      <c r="AI40" s="38"/>
      <c r="AJ40" s="38"/>
      <c r="AK40" s="38"/>
      <c r="AL40" s="38"/>
      <c r="AM40" s="38"/>
      <c r="AN40" s="38"/>
      <c r="AO40" s="11"/>
      <c r="AP40" s="38"/>
      <c r="AQ40" s="30"/>
      <c r="AR40" s="30"/>
      <c r="AS40" s="30"/>
      <c r="BF40" s="92">
        <v>25</v>
      </c>
      <c r="BG40" s="108">
        <f t="shared" si="9"/>
        <v>1003</v>
      </c>
      <c r="BH40" s="108">
        <f t="shared" si="9"/>
        <v>1019</v>
      </c>
      <c r="BI40" s="93" t="str">
        <f ca="1">IF(COUNTA(INDIRECT(ADDRESS(BG40,2)):INDIRECT(ADDRESS(BH40,2)))&gt;0,COUNTA(INDIRECT(ADDRESS(BG40,2)):INDIRECT(ADDRESS(BH40,2))),"")</f>
        <v/>
      </c>
      <c r="BJ40" s="77"/>
    </row>
    <row r="41" spans="2:62" ht="9" customHeight="1" x14ac:dyDescent="0.2">
      <c r="AQ41" s="31"/>
      <c r="AR41" s="31"/>
      <c r="AS41" s="31"/>
      <c r="BF41" s="92">
        <v>26</v>
      </c>
      <c r="BG41" s="108">
        <f t="shared" si="9"/>
        <v>1044</v>
      </c>
      <c r="BH41" s="108">
        <f t="shared" si="9"/>
        <v>1060</v>
      </c>
      <c r="BI41" s="93" t="str">
        <f ca="1">IF(COUNTA(INDIRECT(ADDRESS(BG41,2)):INDIRECT(ADDRESS(BH41,2)))&gt;0,COUNTA(INDIRECT(ADDRESS(BG41,2)):INDIRECT(ADDRESS(BH41,2))),"")</f>
        <v/>
      </c>
      <c r="BJ41" s="77"/>
    </row>
    <row r="42" spans="2:62" ht="7.5" customHeight="1" x14ac:dyDescent="0.2">
      <c r="X42" s="3"/>
      <c r="Y42" s="3"/>
      <c r="BF42" s="92">
        <v>27</v>
      </c>
      <c r="BG42" s="108">
        <f t="shared" si="9"/>
        <v>1085</v>
      </c>
      <c r="BH42" s="108">
        <f t="shared" si="9"/>
        <v>1101</v>
      </c>
      <c r="BI42" s="93" t="str">
        <f ca="1">IF(COUNTA(INDIRECT(ADDRESS(BG42,2)):INDIRECT(ADDRESS(BH42,2)))&gt;0,COUNTA(INDIRECT(ADDRESS(BG42,2)):INDIRECT(ADDRESS(BH42,2))),"")</f>
        <v/>
      </c>
      <c r="BJ42" s="77"/>
    </row>
    <row r="43" spans="2:62" ht="10.5" customHeight="1" x14ac:dyDescent="0.2">
      <c r="X43" s="3"/>
      <c r="Y43" s="3"/>
      <c r="BF43" s="92">
        <v>28</v>
      </c>
      <c r="BG43" s="108">
        <f t="shared" si="9"/>
        <v>1126</v>
      </c>
      <c r="BH43" s="108">
        <f t="shared" si="9"/>
        <v>1142</v>
      </c>
      <c r="BI43" s="93" t="str">
        <f ca="1">IF(COUNTA(INDIRECT(ADDRESS(BG43,2)):INDIRECT(ADDRESS(BH43,2)))&gt;0,COUNTA(INDIRECT(ADDRESS(BG43,2)):INDIRECT(ADDRESS(BH43,2))),"")</f>
        <v/>
      </c>
      <c r="BJ43" s="77"/>
    </row>
    <row r="44" spans="2:62" ht="5.25" customHeight="1" x14ac:dyDescent="0.2">
      <c r="X44" s="3"/>
      <c r="Y44" s="3"/>
      <c r="BF44" s="92">
        <v>29</v>
      </c>
      <c r="BG44" s="108">
        <f t="shared" si="9"/>
        <v>1167</v>
      </c>
      <c r="BH44" s="108">
        <f t="shared" si="9"/>
        <v>1183</v>
      </c>
      <c r="BI44" s="93" t="str">
        <f ca="1">IF(COUNTA(INDIRECT(ADDRESS(BG44,2)):INDIRECT(ADDRESS(BH44,2)))&gt;0,COUNTA(INDIRECT(ADDRESS(BG44,2)):INDIRECT(ADDRESS(BH44,2))),"")</f>
        <v/>
      </c>
      <c r="BJ44" s="77"/>
    </row>
    <row r="45" spans="2:62" ht="5.25" customHeight="1" thickBot="1" x14ac:dyDescent="0.25">
      <c r="X45" s="3"/>
      <c r="Y45" s="3"/>
      <c r="BF45" s="136">
        <v>30</v>
      </c>
      <c r="BG45" s="137">
        <f t="shared" si="9"/>
        <v>1208</v>
      </c>
      <c r="BH45" s="137">
        <f t="shared" si="9"/>
        <v>1224</v>
      </c>
      <c r="BI45" s="138" t="str">
        <f ca="1">IF(COUNTA(INDIRECT(ADDRESS(BG45,2)):INDIRECT(ADDRESS(BH45,2)))&gt;0,COUNTA(INDIRECT(ADDRESS(BG45,2)):INDIRECT(ADDRESS(BH45,2))),"")</f>
        <v/>
      </c>
      <c r="BJ45" s="77"/>
    </row>
    <row r="46" spans="2:62" ht="5.25" customHeight="1" x14ac:dyDescent="0.2">
      <c r="X46" s="3"/>
      <c r="Y46" s="3"/>
      <c r="BJ46" s="77"/>
    </row>
    <row r="47" spans="2:62" ht="5.25" customHeight="1" x14ac:dyDescent="0.2">
      <c r="X47" s="3"/>
      <c r="Y47" s="3"/>
    </row>
    <row r="48" spans="2:62" ht="17.25" customHeight="1" x14ac:dyDescent="0.2">
      <c r="B48" s="2" t="s">
        <v>35</v>
      </c>
      <c r="S48" s="9"/>
      <c r="T48" s="9"/>
      <c r="U48" s="9"/>
      <c r="V48" s="9"/>
      <c r="W48" s="9"/>
      <c r="AL48" s="21"/>
    </row>
    <row r="49" spans="2:74" ht="12.75" customHeight="1" x14ac:dyDescent="0.2">
      <c r="M49" s="22"/>
      <c r="N49" s="22"/>
      <c r="O49" s="22"/>
      <c r="P49" s="22"/>
      <c r="Q49" s="22"/>
      <c r="R49" s="22"/>
      <c r="S49" s="22"/>
      <c r="T49" s="23"/>
      <c r="U49" s="23"/>
      <c r="V49" s="23"/>
      <c r="W49" s="23"/>
      <c r="X49" s="23"/>
      <c r="Y49" s="23"/>
      <c r="Z49" s="23"/>
      <c r="AA49" s="22"/>
      <c r="AB49" s="22"/>
      <c r="AC49" s="22"/>
      <c r="AL49" s="21"/>
      <c r="AM49" s="460" t="s">
        <v>102</v>
      </c>
      <c r="AN49" s="461"/>
      <c r="AO49" s="461"/>
      <c r="AP49" s="462"/>
      <c r="AZ49" s="1"/>
    </row>
    <row r="50" spans="2:74" ht="12.75" customHeight="1" x14ac:dyDescent="0.2">
      <c r="M50" s="22"/>
      <c r="N50" s="22"/>
      <c r="O50" s="22"/>
      <c r="P50" s="22"/>
      <c r="Q50" s="22"/>
      <c r="R50" s="22"/>
      <c r="S50" s="22"/>
      <c r="T50" s="23"/>
      <c r="U50" s="23"/>
      <c r="V50" s="23"/>
      <c r="W50" s="23"/>
      <c r="X50" s="23"/>
      <c r="Y50" s="23"/>
      <c r="Z50" s="23"/>
      <c r="AA50" s="22"/>
      <c r="AB50" s="22"/>
      <c r="AC50" s="22"/>
      <c r="AL50" s="21"/>
      <c r="AM50" s="463"/>
      <c r="AN50" s="464"/>
      <c r="AO50" s="464"/>
      <c r="AP50" s="465"/>
    </row>
    <row r="51" spans="2:74" ht="12.75" customHeight="1" x14ac:dyDescent="0.2">
      <c r="M51" s="22"/>
      <c r="N51" s="22"/>
      <c r="O51" s="22"/>
      <c r="P51" s="22"/>
      <c r="Q51" s="22"/>
      <c r="R51" s="22"/>
      <c r="S51" s="22"/>
      <c r="T51" s="22"/>
      <c r="U51" s="22"/>
      <c r="V51" s="22"/>
      <c r="W51" s="22"/>
      <c r="X51" s="22"/>
      <c r="Y51" s="22"/>
      <c r="Z51" s="22"/>
      <c r="AA51" s="22"/>
      <c r="AB51" s="22"/>
      <c r="AC51" s="22"/>
      <c r="AL51" s="21"/>
      <c r="AM51" s="81"/>
      <c r="AN51" s="81"/>
    </row>
    <row r="52" spans="2:74" ht="6" customHeight="1" x14ac:dyDescent="0.2">
      <c r="M52" s="22"/>
      <c r="N52" s="22"/>
      <c r="O52" s="22"/>
      <c r="P52" s="22"/>
      <c r="Q52" s="22"/>
      <c r="R52" s="22"/>
      <c r="S52" s="22"/>
      <c r="T52" s="22"/>
      <c r="U52" s="22"/>
      <c r="V52" s="22"/>
      <c r="W52" s="22"/>
      <c r="X52" s="22"/>
      <c r="Y52" s="22"/>
      <c r="Z52" s="22"/>
      <c r="AA52" s="22"/>
      <c r="AB52" s="22"/>
      <c r="AC52" s="22"/>
      <c r="AL52" s="21"/>
      <c r="AM52" s="21"/>
    </row>
    <row r="53" spans="2:74" ht="12.75" customHeight="1" x14ac:dyDescent="0.2">
      <c r="B53" s="466" t="s">
        <v>2</v>
      </c>
      <c r="C53" s="467"/>
      <c r="D53" s="467"/>
      <c r="E53" s="467"/>
      <c r="F53" s="467"/>
      <c r="G53" s="467"/>
      <c r="H53" s="467"/>
      <c r="I53" s="467"/>
      <c r="J53" s="469" t="s">
        <v>10</v>
      </c>
      <c r="K53" s="469"/>
      <c r="L53" s="41" t="s">
        <v>3</v>
      </c>
      <c r="M53" s="469" t="s">
        <v>11</v>
      </c>
      <c r="N53" s="469"/>
      <c r="O53" s="470" t="s">
        <v>12</v>
      </c>
      <c r="P53" s="469"/>
      <c r="Q53" s="469"/>
      <c r="R53" s="469"/>
      <c r="S53" s="469"/>
      <c r="T53" s="469"/>
      <c r="U53" s="469" t="s">
        <v>13</v>
      </c>
      <c r="V53" s="469"/>
      <c r="W53" s="469"/>
      <c r="AD53" s="11"/>
      <c r="AE53" s="11"/>
      <c r="AF53" s="11"/>
      <c r="AG53" s="11"/>
      <c r="AH53" s="11"/>
      <c r="AI53" s="11"/>
      <c r="AJ53" s="11"/>
      <c r="AL53" s="471"/>
      <c r="AM53" s="472"/>
      <c r="AN53" s="406" t="s">
        <v>4</v>
      </c>
      <c r="AO53" s="406"/>
      <c r="AP53" s="472"/>
      <c r="AQ53" s="472"/>
      <c r="AR53" s="406" t="s">
        <v>5</v>
      </c>
      <c r="AS53" s="407"/>
    </row>
    <row r="54" spans="2:74" ht="13.9" customHeight="1" x14ac:dyDescent="0.2">
      <c r="B54" s="467"/>
      <c r="C54" s="467"/>
      <c r="D54" s="467"/>
      <c r="E54" s="467"/>
      <c r="F54" s="467"/>
      <c r="G54" s="467"/>
      <c r="H54" s="467"/>
      <c r="I54" s="467"/>
      <c r="J54" s="412" t="s">
        <v>151</v>
      </c>
      <c r="K54" s="414" t="s">
        <v>151</v>
      </c>
      <c r="L54" s="417" t="s">
        <v>119</v>
      </c>
      <c r="M54" s="420" t="s">
        <v>123</v>
      </c>
      <c r="N54" s="414" t="s">
        <v>125</v>
      </c>
      <c r="O54" s="420" t="s">
        <v>127</v>
      </c>
      <c r="P54" s="423" t="s">
        <v>121</v>
      </c>
      <c r="Q54" s="423" t="s">
        <v>129</v>
      </c>
      <c r="R54" s="423" t="s">
        <v>123</v>
      </c>
      <c r="S54" s="423" t="s">
        <v>119</v>
      </c>
      <c r="T54" s="414" t="s">
        <v>125</v>
      </c>
      <c r="U54" s="477">
        <f>U10</f>
        <v>0</v>
      </c>
      <c r="V54" s="478">
        <f t="shared" ref="V54:W54" si="10">V10</f>
        <v>0</v>
      </c>
      <c r="W54" s="479">
        <f t="shared" si="10"/>
        <v>0</v>
      </c>
      <c r="AD54" s="11"/>
      <c r="AE54" s="11"/>
      <c r="AF54" s="11"/>
      <c r="AG54" s="11"/>
      <c r="AH54" s="11"/>
      <c r="AI54" s="11"/>
      <c r="AJ54" s="11"/>
      <c r="AL54" s="473"/>
      <c r="AM54" s="474"/>
      <c r="AN54" s="408"/>
      <c r="AO54" s="408"/>
      <c r="AP54" s="474"/>
      <c r="AQ54" s="474"/>
      <c r="AR54" s="408"/>
      <c r="AS54" s="409"/>
    </row>
    <row r="55" spans="2:74" ht="9" customHeight="1" x14ac:dyDescent="0.2">
      <c r="B55" s="467"/>
      <c r="C55" s="467"/>
      <c r="D55" s="467"/>
      <c r="E55" s="467"/>
      <c r="F55" s="467"/>
      <c r="G55" s="467"/>
      <c r="H55" s="467"/>
      <c r="I55" s="467"/>
      <c r="J55" s="413"/>
      <c r="K55" s="415"/>
      <c r="L55" s="418"/>
      <c r="M55" s="421"/>
      <c r="N55" s="415"/>
      <c r="O55" s="421"/>
      <c r="P55" s="424"/>
      <c r="Q55" s="424"/>
      <c r="R55" s="424"/>
      <c r="S55" s="424"/>
      <c r="T55" s="415"/>
      <c r="U55" s="421"/>
      <c r="V55" s="424"/>
      <c r="W55" s="415"/>
      <c r="AD55" s="11"/>
      <c r="AE55" s="11"/>
      <c r="AF55" s="11"/>
      <c r="AG55" s="11"/>
      <c r="AH55" s="11"/>
      <c r="AI55" s="11"/>
      <c r="AJ55" s="11"/>
      <c r="AL55" s="475"/>
      <c r="AM55" s="476"/>
      <c r="AN55" s="410"/>
      <c r="AO55" s="410"/>
      <c r="AP55" s="476"/>
      <c r="AQ55" s="476"/>
      <c r="AR55" s="410"/>
      <c r="AS55" s="411"/>
    </row>
    <row r="56" spans="2:74" ht="6" customHeight="1" x14ac:dyDescent="0.2">
      <c r="B56" s="468"/>
      <c r="C56" s="468"/>
      <c r="D56" s="468"/>
      <c r="E56" s="468"/>
      <c r="F56" s="468"/>
      <c r="G56" s="468"/>
      <c r="H56" s="468"/>
      <c r="I56" s="468"/>
      <c r="J56" s="413"/>
      <c r="K56" s="416"/>
      <c r="L56" s="419"/>
      <c r="M56" s="422"/>
      <c r="N56" s="416"/>
      <c r="O56" s="422"/>
      <c r="P56" s="425"/>
      <c r="Q56" s="425"/>
      <c r="R56" s="425"/>
      <c r="S56" s="425"/>
      <c r="T56" s="416"/>
      <c r="U56" s="422"/>
      <c r="V56" s="425"/>
      <c r="W56" s="416"/>
    </row>
    <row r="57" spans="2:74" ht="15" customHeight="1" x14ac:dyDescent="0.2">
      <c r="B57" s="391" t="s">
        <v>36</v>
      </c>
      <c r="C57" s="392"/>
      <c r="D57" s="392"/>
      <c r="E57" s="392"/>
      <c r="F57" s="392"/>
      <c r="G57" s="392"/>
      <c r="H57" s="392"/>
      <c r="I57" s="393"/>
      <c r="J57" s="391" t="s">
        <v>6</v>
      </c>
      <c r="K57" s="392"/>
      <c r="L57" s="392"/>
      <c r="M57" s="392"/>
      <c r="N57" s="400"/>
      <c r="O57" s="403" t="s">
        <v>37</v>
      </c>
      <c r="P57" s="392"/>
      <c r="Q57" s="392"/>
      <c r="R57" s="392"/>
      <c r="S57" s="392"/>
      <c r="T57" s="392"/>
      <c r="U57" s="393"/>
      <c r="V57" s="42" t="s">
        <v>30</v>
      </c>
      <c r="W57" s="43"/>
      <c r="X57" s="43"/>
      <c r="Y57" s="426" t="s">
        <v>83</v>
      </c>
      <c r="Z57" s="426"/>
      <c r="AA57" s="426"/>
      <c r="AB57" s="426"/>
      <c r="AC57" s="426"/>
      <c r="AD57" s="426"/>
      <c r="AE57" s="426"/>
      <c r="AF57" s="426"/>
      <c r="AG57" s="426"/>
      <c r="AH57" s="426"/>
      <c r="AI57" s="43"/>
      <c r="AJ57" s="43"/>
      <c r="AK57" s="44"/>
      <c r="AL57" s="427" t="s">
        <v>48</v>
      </c>
      <c r="AM57" s="427"/>
      <c r="AN57" s="428" t="s">
        <v>46</v>
      </c>
      <c r="AO57" s="428"/>
      <c r="AP57" s="428"/>
      <c r="AQ57" s="428"/>
      <c r="AR57" s="428"/>
      <c r="AS57" s="429"/>
    </row>
    <row r="58" spans="2:74" ht="13.9" customHeight="1" x14ac:dyDescent="0.2">
      <c r="B58" s="394"/>
      <c r="C58" s="395"/>
      <c r="D58" s="395"/>
      <c r="E58" s="395"/>
      <c r="F58" s="395"/>
      <c r="G58" s="395"/>
      <c r="H58" s="395"/>
      <c r="I58" s="396"/>
      <c r="J58" s="394"/>
      <c r="K58" s="395"/>
      <c r="L58" s="395"/>
      <c r="M58" s="395"/>
      <c r="N58" s="401"/>
      <c r="O58" s="404"/>
      <c r="P58" s="395"/>
      <c r="Q58" s="395"/>
      <c r="R58" s="395"/>
      <c r="S58" s="395"/>
      <c r="T58" s="395"/>
      <c r="U58" s="396"/>
      <c r="V58" s="430" t="s">
        <v>7</v>
      </c>
      <c r="W58" s="431"/>
      <c r="X58" s="431"/>
      <c r="Y58" s="432"/>
      <c r="Z58" s="436" t="s">
        <v>16</v>
      </c>
      <c r="AA58" s="437"/>
      <c r="AB58" s="437"/>
      <c r="AC58" s="438"/>
      <c r="AD58" s="442" t="s">
        <v>17</v>
      </c>
      <c r="AE58" s="443"/>
      <c r="AF58" s="443"/>
      <c r="AG58" s="444"/>
      <c r="AH58" s="448" t="s">
        <v>41</v>
      </c>
      <c r="AI58" s="449"/>
      <c r="AJ58" s="449"/>
      <c r="AK58" s="450"/>
      <c r="AL58" s="454" t="s">
        <v>49</v>
      </c>
      <c r="AM58" s="454"/>
      <c r="AN58" s="456" t="s">
        <v>19</v>
      </c>
      <c r="AO58" s="457"/>
      <c r="AP58" s="457"/>
      <c r="AQ58" s="457"/>
      <c r="AR58" s="458"/>
      <c r="AS58" s="459"/>
      <c r="AY58" s="84" t="s">
        <v>67</v>
      </c>
      <c r="AZ58" s="84" t="s">
        <v>67</v>
      </c>
      <c r="BA58" s="84" t="s">
        <v>65</v>
      </c>
      <c r="BB58" s="387" t="s">
        <v>66</v>
      </c>
      <c r="BC58" s="388"/>
    </row>
    <row r="59" spans="2:74" ht="13.9" customHeight="1" x14ac:dyDescent="0.2">
      <c r="B59" s="397"/>
      <c r="C59" s="398"/>
      <c r="D59" s="398"/>
      <c r="E59" s="398"/>
      <c r="F59" s="398"/>
      <c r="G59" s="398"/>
      <c r="H59" s="398"/>
      <c r="I59" s="399"/>
      <c r="J59" s="397"/>
      <c r="K59" s="398"/>
      <c r="L59" s="398"/>
      <c r="M59" s="398"/>
      <c r="N59" s="402"/>
      <c r="O59" s="405"/>
      <c r="P59" s="398"/>
      <c r="Q59" s="398"/>
      <c r="R59" s="398"/>
      <c r="S59" s="398"/>
      <c r="T59" s="398"/>
      <c r="U59" s="399"/>
      <c r="V59" s="433"/>
      <c r="W59" s="434"/>
      <c r="X59" s="434"/>
      <c r="Y59" s="435"/>
      <c r="Z59" s="439"/>
      <c r="AA59" s="440"/>
      <c r="AB59" s="440"/>
      <c r="AC59" s="441"/>
      <c r="AD59" s="445"/>
      <c r="AE59" s="446"/>
      <c r="AF59" s="446"/>
      <c r="AG59" s="447"/>
      <c r="AH59" s="451"/>
      <c r="AI59" s="452"/>
      <c r="AJ59" s="452"/>
      <c r="AK59" s="453"/>
      <c r="AL59" s="455"/>
      <c r="AM59" s="455"/>
      <c r="AN59" s="389"/>
      <c r="AO59" s="389"/>
      <c r="AP59" s="389"/>
      <c r="AQ59" s="389"/>
      <c r="AR59" s="389"/>
      <c r="AS59" s="390"/>
      <c r="AY59" s="89"/>
      <c r="AZ59" s="90" t="s">
        <v>62</v>
      </c>
      <c r="BA59" s="90" t="s">
        <v>64</v>
      </c>
      <c r="BB59" s="91" t="s">
        <v>63</v>
      </c>
      <c r="BC59" s="90" t="s">
        <v>62</v>
      </c>
      <c r="BL59" s="77" t="s">
        <v>68</v>
      </c>
      <c r="BM59" s="77" t="s">
        <v>42</v>
      </c>
    </row>
    <row r="60" spans="2:74" ht="18" customHeight="1" x14ac:dyDescent="0.2">
      <c r="B60" s="369"/>
      <c r="C60" s="370"/>
      <c r="D60" s="370"/>
      <c r="E60" s="370"/>
      <c r="F60" s="370"/>
      <c r="G60" s="370"/>
      <c r="H60" s="370"/>
      <c r="I60" s="371"/>
      <c r="J60" s="369"/>
      <c r="K60" s="370"/>
      <c r="L60" s="370"/>
      <c r="M60" s="370"/>
      <c r="N60" s="375"/>
      <c r="O60" s="65"/>
      <c r="P60" s="48" t="s">
        <v>31</v>
      </c>
      <c r="Q60" s="67"/>
      <c r="R60" s="48" t="s">
        <v>1</v>
      </c>
      <c r="S60" s="69"/>
      <c r="T60" s="377" t="s">
        <v>113</v>
      </c>
      <c r="U60" s="377"/>
      <c r="V60" s="378"/>
      <c r="W60" s="379"/>
      <c r="X60" s="379"/>
      <c r="Y60" s="49" t="s">
        <v>8</v>
      </c>
      <c r="Z60" s="139"/>
      <c r="AA60" s="140"/>
      <c r="AB60" s="140"/>
      <c r="AC60" s="141" t="s">
        <v>8</v>
      </c>
      <c r="AD60" s="139"/>
      <c r="AE60" s="140"/>
      <c r="AF60" s="140"/>
      <c r="AG60" s="142" t="s">
        <v>8</v>
      </c>
      <c r="AH60" s="365"/>
      <c r="AI60" s="366"/>
      <c r="AJ60" s="366"/>
      <c r="AK60" s="367"/>
      <c r="AL60" s="152"/>
      <c r="AM60" s="153"/>
      <c r="AN60" s="365"/>
      <c r="AO60" s="366"/>
      <c r="AP60" s="366"/>
      <c r="AQ60" s="366"/>
      <c r="AR60" s="366"/>
      <c r="AS60" s="143" t="s">
        <v>8</v>
      </c>
      <c r="AV60" s="101" t="str">
        <f>IF(OR(O60="",Q60=""),"", IF(O60&lt;20,DATE(O60+118,Q60,IF(S60="",1,S60)),DATE(O60+88,Q60,IF(S60="",1,S60))))</f>
        <v/>
      </c>
      <c r="AW60" s="102" t="e">
        <f>IF(AV60&lt;=#REF!,"昔",IF(AV60&lt;=#REF!,"上",IF(AV60&lt;=#REF!,"中","下")))</f>
        <v>#REF!</v>
      </c>
      <c r="AX60" s="9" t="e">
        <f>IF(AV60&lt;=#REF!,5,IF(AV60&lt;=#REF!,7,IF(AV60&lt;=#REF!,9,11)))</f>
        <v>#REF!</v>
      </c>
      <c r="AY60" s="103"/>
      <c r="AZ60" s="104"/>
      <c r="BA60" s="105">
        <f>AN60</f>
        <v>0</v>
      </c>
      <c r="BB60" s="104"/>
      <c r="BC60" s="104"/>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IF(AND(VALUE(概算年度)=業種番号不明!O60,VALUE(概算年度)=業種番号不明!O61),IF(業種番号不明!Q60=1,1,IF(業種番号不明!Q60=2,2,IF(業種番号不明!Q60=3,3))))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2">
      <c r="B61" s="372"/>
      <c r="C61" s="373"/>
      <c r="D61" s="373"/>
      <c r="E61" s="373"/>
      <c r="F61" s="373"/>
      <c r="G61" s="373"/>
      <c r="H61" s="373"/>
      <c r="I61" s="374"/>
      <c r="J61" s="372"/>
      <c r="K61" s="373"/>
      <c r="L61" s="373"/>
      <c r="M61" s="373"/>
      <c r="N61" s="376"/>
      <c r="O61" s="66"/>
      <c r="P61" s="11" t="s">
        <v>0</v>
      </c>
      <c r="Q61" s="68"/>
      <c r="R61" s="11" t="s">
        <v>1</v>
      </c>
      <c r="S61" s="70"/>
      <c r="T61" s="380" t="s">
        <v>21</v>
      </c>
      <c r="U61" s="380"/>
      <c r="V61" s="381"/>
      <c r="W61" s="382"/>
      <c r="X61" s="382"/>
      <c r="Y61" s="383"/>
      <c r="Z61" s="384"/>
      <c r="AA61" s="385"/>
      <c r="AB61" s="385"/>
      <c r="AC61" s="385"/>
      <c r="AD61" s="384"/>
      <c r="AE61" s="385"/>
      <c r="AF61" s="385"/>
      <c r="AG61" s="386"/>
      <c r="AH61" s="341">
        <f>V61+Z61-AD61</f>
        <v>0</v>
      </c>
      <c r="AI61" s="341"/>
      <c r="AJ61" s="341"/>
      <c r="AK61" s="368"/>
      <c r="AL61" s="345"/>
      <c r="AM61" s="346"/>
      <c r="AN61" s="342"/>
      <c r="AO61" s="343"/>
      <c r="AP61" s="343"/>
      <c r="AQ61" s="343"/>
      <c r="AR61" s="343"/>
      <c r="AS61" s="144"/>
      <c r="AV61" s="101"/>
      <c r="AW61" s="102"/>
      <c r="AY61" s="111">
        <f>AH61</f>
        <v>0</v>
      </c>
      <c r="AZ61" s="112" t="e">
        <f>IF(AV60&lt;=#REF!,AH61,IF(AND(AV60&gt;=#REF!,AV60&lt;=#REF!),AH61*105/108,AH61))</f>
        <v>#REF!</v>
      </c>
      <c r="BA61" s="90"/>
      <c r="BB61" s="112">
        <f>IF($AL61="賃金で算定",0,INT(AY61*$AL61/100))</f>
        <v>0</v>
      </c>
      <c r="BC61" s="112" t="e">
        <f>IF(AY61=AZ61,BB61,AZ61*$AL61/100)</f>
        <v>#REF!</v>
      </c>
      <c r="BL61" s="77" t="e">
        <f>IF(AY61=AZ61,0,1)</f>
        <v>#REF!</v>
      </c>
      <c r="BM61" s="77" t="e">
        <f>IF(BL61=1,AL61,"")</f>
        <v>#REF!</v>
      </c>
    </row>
    <row r="62" spans="2:74" ht="18" customHeight="1" x14ac:dyDescent="0.2">
      <c r="B62" s="369"/>
      <c r="C62" s="370"/>
      <c r="D62" s="370"/>
      <c r="E62" s="370"/>
      <c r="F62" s="370"/>
      <c r="G62" s="370"/>
      <c r="H62" s="370"/>
      <c r="I62" s="371"/>
      <c r="J62" s="369"/>
      <c r="K62" s="370"/>
      <c r="L62" s="370"/>
      <c r="M62" s="370"/>
      <c r="N62" s="375"/>
      <c r="O62" s="65"/>
      <c r="P62" s="48" t="s">
        <v>31</v>
      </c>
      <c r="Q62" s="67"/>
      <c r="R62" s="48" t="s">
        <v>1</v>
      </c>
      <c r="S62" s="69"/>
      <c r="T62" s="377" t="s">
        <v>113</v>
      </c>
      <c r="U62" s="377"/>
      <c r="V62" s="378"/>
      <c r="W62" s="379"/>
      <c r="X62" s="379"/>
      <c r="Y62" s="54"/>
      <c r="Z62" s="55"/>
      <c r="AA62" s="56"/>
      <c r="AB62" s="56"/>
      <c r="AC62" s="54"/>
      <c r="AD62" s="55"/>
      <c r="AE62" s="56"/>
      <c r="AF62" s="56"/>
      <c r="AG62" s="145"/>
      <c r="AH62" s="365"/>
      <c r="AI62" s="366"/>
      <c r="AJ62" s="366"/>
      <c r="AK62" s="367"/>
      <c r="AL62" s="152"/>
      <c r="AM62" s="153"/>
      <c r="AN62" s="365"/>
      <c r="AO62" s="366"/>
      <c r="AP62" s="366"/>
      <c r="AQ62" s="366"/>
      <c r="AR62" s="366"/>
      <c r="AS62" s="146"/>
      <c r="AV62" s="101" t="str">
        <f>IF(OR(O62="",Q62=""),"", IF(O62&lt;20,DATE(O62+118,Q62,IF(S62="",1,S62)),DATE(O62+88,Q62,IF(S62="",1,S62))))</f>
        <v/>
      </c>
      <c r="AW62" s="102" t="e">
        <f>IF(AV62&lt;=#REF!,"昔",IF(AV62&lt;=#REF!,"上",IF(AV62&lt;=#REF!,"中","下")))</f>
        <v>#REF!</v>
      </c>
      <c r="AX62" s="9" t="e">
        <f>IF(AV62&lt;=#REF!,5,IF(AV62&lt;=#REF!,7,IF(AV62&lt;=#REF!,9,11)))</f>
        <v>#REF!</v>
      </c>
      <c r="AY62" s="103"/>
      <c r="AZ62" s="104"/>
      <c r="BA62" s="105">
        <f t="shared" ref="BA62" si="11">AN62</f>
        <v>0</v>
      </c>
      <c r="BB62" s="104"/>
      <c r="BC62" s="104"/>
      <c r="BL62" s="77"/>
      <c r="BM62" s="77"/>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IF(AND(VALUE(概算年度)=業種番号不明!O62,VALUE(概算年度)=業種番号不明!O63),IF(業種番号不明!Q62=1,1,IF(業種番号不明!Q62=2,2,IF(業種番号不明!Q62=3,3))))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2">
      <c r="B63" s="372"/>
      <c r="C63" s="373"/>
      <c r="D63" s="373"/>
      <c r="E63" s="373"/>
      <c r="F63" s="373"/>
      <c r="G63" s="373"/>
      <c r="H63" s="373"/>
      <c r="I63" s="374"/>
      <c r="J63" s="372"/>
      <c r="K63" s="373"/>
      <c r="L63" s="373"/>
      <c r="M63" s="373"/>
      <c r="N63" s="376"/>
      <c r="O63" s="66"/>
      <c r="P63" s="11" t="s">
        <v>0</v>
      </c>
      <c r="Q63" s="68"/>
      <c r="R63" s="11" t="s">
        <v>1</v>
      </c>
      <c r="S63" s="70"/>
      <c r="T63" s="380" t="s">
        <v>21</v>
      </c>
      <c r="U63" s="380"/>
      <c r="V63" s="381"/>
      <c r="W63" s="382"/>
      <c r="X63" s="382"/>
      <c r="Y63" s="383"/>
      <c r="Z63" s="384"/>
      <c r="AA63" s="385"/>
      <c r="AB63" s="385"/>
      <c r="AC63" s="385"/>
      <c r="AD63" s="384"/>
      <c r="AE63" s="385"/>
      <c r="AF63" s="385"/>
      <c r="AG63" s="386"/>
      <c r="AH63" s="341">
        <f>V63+Z63-AD63</f>
        <v>0</v>
      </c>
      <c r="AI63" s="341"/>
      <c r="AJ63" s="341"/>
      <c r="AK63" s="368"/>
      <c r="AL63" s="345"/>
      <c r="AM63" s="346"/>
      <c r="AN63" s="342"/>
      <c r="AO63" s="343"/>
      <c r="AP63" s="343"/>
      <c r="AQ63" s="343"/>
      <c r="AR63" s="343"/>
      <c r="AS63" s="144"/>
      <c r="AV63" s="101"/>
      <c r="AW63" s="102"/>
      <c r="AY63" s="111">
        <f t="shared" ref="AY63" si="12">AH63</f>
        <v>0</v>
      </c>
      <c r="AZ63" s="112" t="e">
        <f>IF(AV62&lt;=#REF!,AH63,IF(AND(AV62&gt;=#REF!,AV62&lt;=#REF!),AH63*105/108,AH63))</f>
        <v>#REF!</v>
      </c>
      <c r="BA63" s="90"/>
      <c r="BB63" s="112">
        <f t="shared" ref="BB63" si="13">IF($AL63="賃金で算定",0,INT(AY63*$AL63/100))</f>
        <v>0</v>
      </c>
      <c r="BC63" s="112" t="e">
        <f>IF(AY63=AZ63,BB63,AZ63*$AL63/100)</f>
        <v>#REF!</v>
      </c>
      <c r="BL63" s="77" t="e">
        <f>IF(AY63=AZ63,0,1)</f>
        <v>#REF!</v>
      </c>
      <c r="BM63" s="77" t="e">
        <f>IF(BL63=1,AL63,"")</f>
        <v>#REF!</v>
      </c>
    </row>
    <row r="64" spans="2:74" ht="18" customHeight="1" x14ac:dyDescent="0.2">
      <c r="B64" s="369"/>
      <c r="C64" s="370"/>
      <c r="D64" s="370"/>
      <c r="E64" s="370"/>
      <c r="F64" s="370"/>
      <c r="G64" s="370"/>
      <c r="H64" s="370"/>
      <c r="I64" s="371"/>
      <c r="J64" s="369"/>
      <c r="K64" s="370"/>
      <c r="L64" s="370"/>
      <c r="M64" s="370"/>
      <c r="N64" s="375"/>
      <c r="O64" s="65"/>
      <c r="P64" s="48" t="s">
        <v>31</v>
      </c>
      <c r="Q64" s="67"/>
      <c r="R64" s="48" t="s">
        <v>1</v>
      </c>
      <c r="S64" s="69"/>
      <c r="T64" s="377" t="s">
        <v>113</v>
      </c>
      <c r="U64" s="377"/>
      <c r="V64" s="378"/>
      <c r="W64" s="379"/>
      <c r="X64" s="379"/>
      <c r="Y64" s="54"/>
      <c r="Z64" s="55"/>
      <c r="AA64" s="56"/>
      <c r="AB64" s="56"/>
      <c r="AC64" s="54"/>
      <c r="AD64" s="55"/>
      <c r="AE64" s="56"/>
      <c r="AF64" s="56"/>
      <c r="AG64" s="145"/>
      <c r="AH64" s="365"/>
      <c r="AI64" s="366"/>
      <c r="AJ64" s="366"/>
      <c r="AK64" s="367"/>
      <c r="AL64" s="152"/>
      <c r="AM64" s="153"/>
      <c r="AN64" s="365"/>
      <c r="AO64" s="366"/>
      <c r="AP64" s="366"/>
      <c r="AQ64" s="366"/>
      <c r="AR64" s="366"/>
      <c r="AS64" s="146"/>
      <c r="AV64" s="101" t="str">
        <f>IF(OR(O64="",Q64=""),"", IF(O64&lt;20,DATE(O64+118,Q64,IF(S64="",1,S64)),DATE(O64+88,Q64,IF(S64="",1,S64))))</f>
        <v/>
      </c>
      <c r="AW64" s="102" t="e">
        <f>IF(AV64&lt;=#REF!,"昔",IF(AV64&lt;=#REF!,"上",IF(AV64&lt;=#REF!,"中","下")))</f>
        <v>#REF!</v>
      </c>
      <c r="AX64" s="9" t="e">
        <f>IF(AV64&lt;=#REF!,5,IF(AV64&lt;=#REF!,7,IF(AV64&lt;=#REF!,9,11)))</f>
        <v>#REF!</v>
      </c>
      <c r="AY64" s="103"/>
      <c r="AZ64" s="104"/>
      <c r="BA64" s="105">
        <f t="shared" ref="BA64" si="14">AN64</f>
        <v>0</v>
      </c>
      <c r="BB64" s="104"/>
      <c r="BC64" s="104"/>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IF(AND(VALUE(概算年度)=業種番号不明!O64,VALUE(概算年度)=業種番号不明!O65),IF(業種番号不明!Q64=1,1,IF(業種番号不明!Q64=2,2,IF(業種番号不明!Q64=3,3))))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2">
      <c r="B65" s="372"/>
      <c r="C65" s="373"/>
      <c r="D65" s="373"/>
      <c r="E65" s="373"/>
      <c r="F65" s="373"/>
      <c r="G65" s="373"/>
      <c r="H65" s="373"/>
      <c r="I65" s="374"/>
      <c r="J65" s="372"/>
      <c r="K65" s="373"/>
      <c r="L65" s="373"/>
      <c r="M65" s="373"/>
      <c r="N65" s="376"/>
      <c r="O65" s="66"/>
      <c r="P65" s="11" t="s">
        <v>0</v>
      </c>
      <c r="Q65" s="68"/>
      <c r="R65" s="11" t="s">
        <v>1</v>
      </c>
      <c r="S65" s="70"/>
      <c r="T65" s="380" t="s">
        <v>21</v>
      </c>
      <c r="U65" s="380"/>
      <c r="V65" s="381"/>
      <c r="W65" s="382"/>
      <c r="X65" s="382"/>
      <c r="Y65" s="383"/>
      <c r="Z65" s="381"/>
      <c r="AA65" s="382"/>
      <c r="AB65" s="382"/>
      <c r="AC65" s="382"/>
      <c r="AD65" s="381"/>
      <c r="AE65" s="382"/>
      <c r="AF65" s="382"/>
      <c r="AG65" s="383"/>
      <c r="AH65" s="341">
        <f>V65+Z65-AD65</f>
        <v>0</v>
      </c>
      <c r="AI65" s="341"/>
      <c r="AJ65" s="341"/>
      <c r="AK65" s="368"/>
      <c r="AL65" s="345"/>
      <c r="AM65" s="346"/>
      <c r="AN65" s="342"/>
      <c r="AO65" s="343"/>
      <c r="AP65" s="343"/>
      <c r="AQ65" s="343"/>
      <c r="AR65" s="343"/>
      <c r="AS65" s="144"/>
      <c r="AV65" s="101"/>
      <c r="AW65" s="102"/>
      <c r="AY65" s="111">
        <f t="shared" ref="AY65" si="15">AH65</f>
        <v>0</v>
      </c>
      <c r="AZ65" s="112" t="e">
        <f>IF(AV64&lt;=#REF!,AH65,IF(AND(AV64&gt;=#REF!,AV64&lt;=#REF!),AH65*105/108,AH65))</f>
        <v>#REF!</v>
      </c>
      <c r="BA65" s="90"/>
      <c r="BB65" s="112">
        <f t="shared" ref="BB65" si="16">IF($AL65="賃金で算定",0,INT(AY65*$AL65/100))</f>
        <v>0</v>
      </c>
      <c r="BC65" s="112" t="e">
        <f>IF(AY65=AZ65,BB65,AZ65*$AL65/100)</f>
        <v>#REF!</v>
      </c>
      <c r="BL65" s="77" t="e">
        <f>IF(AY65=AZ65,0,1)</f>
        <v>#REF!</v>
      </c>
      <c r="BM65" s="77" t="e">
        <f>IF(BL65=1,AL65,"")</f>
        <v>#REF!</v>
      </c>
    </row>
    <row r="66" spans="2:74" ht="18" customHeight="1" x14ac:dyDescent="0.2">
      <c r="B66" s="369"/>
      <c r="C66" s="370"/>
      <c r="D66" s="370"/>
      <c r="E66" s="370"/>
      <c r="F66" s="370"/>
      <c r="G66" s="370"/>
      <c r="H66" s="370"/>
      <c r="I66" s="371"/>
      <c r="J66" s="369"/>
      <c r="K66" s="370"/>
      <c r="L66" s="370"/>
      <c r="M66" s="370"/>
      <c r="N66" s="375"/>
      <c r="O66" s="65"/>
      <c r="P66" s="48" t="s">
        <v>31</v>
      </c>
      <c r="Q66" s="67"/>
      <c r="R66" s="48" t="s">
        <v>1</v>
      </c>
      <c r="S66" s="69"/>
      <c r="T66" s="377" t="s">
        <v>113</v>
      </c>
      <c r="U66" s="377"/>
      <c r="V66" s="378"/>
      <c r="W66" s="379"/>
      <c r="X66" s="379"/>
      <c r="Y66" s="25"/>
      <c r="Z66" s="59"/>
      <c r="AA66" s="36"/>
      <c r="AB66" s="36"/>
      <c r="AC66" s="25"/>
      <c r="AD66" s="59"/>
      <c r="AE66" s="36"/>
      <c r="AF66" s="36"/>
      <c r="AG66" s="147"/>
      <c r="AH66" s="365"/>
      <c r="AI66" s="366"/>
      <c r="AJ66" s="366"/>
      <c r="AK66" s="367"/>
      <c r="AL66" s="152"/>
      <c r="AM66" s="153"/>
      <c r="AN66" s="365"/>
      <c r="AO66" s="366"/>
      <c r="AP66" s="366"/>
      <c r="AQ66" s="366"/>
      <c r="AR66" s="366"/>
      <c r="AS66" s="146"/>
      <c r="AV66" s="101" t="str">
        <f>IF(OR(O66="",Q66=""),"", IF(O66&lt;20,DATE(O66+118,Q66,IF(S66="",1,S66)),DATE(O66+88,Q66,IF(S66="",1,S66))))</f>
        <v/>
      </c>
      <c r="AW66" s="102" t="e">
        <f>IF(AV66&lt;=#REF!,"昔",IF(AV66&lt;=#REF!,"上",IF(AV66&lt;=#REF!,"中","下")))</f>
        <v>#REF!</v>
      </c>
      <c r="AX66" s="9" t="e">
        <f>IF(AV66&lt;=#REF!,5,IF(AV66&lt;=#REF!,7,IF(AV66&lt;=#REF!,9,11)))</f>
        <v>#REF!</v>
      </c>
      <c r="AY66" s="103"/>
      <c r="AZ66" s="104"/>
      <c r="BA66" s="105">
        <f t="shared" ref="BA66" si="17">AN66</f>
        <v>0</v>
      </c>
      <c r="BB66" s="104"/>
      <c r="BC66" s="104"/>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IF(AND(VALUE(概算年度)=業種番号不明!O66,VALUE(概算年度)=業種番号不明!O67),IF(業種番号不明!Q66=1,1,IF(業種番号不明!Q66=2,2,IF(業種番号不明!Q66=3,3))))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2">
      <c r="B67" s="372"/>
      <c r="C67" s="373"/>
      <c r="D67" s="373"/>
      <c r="E67" s="373"/>
      <c r="F67" s="373"/>
      <c r="G67" s="373"/>
      <c r="H67" s="373"/>
      <c r="I67" s="374"/>
      <c r="J67" s="372"/>
      <c r="K67" s="373"/>
      <c r="L67" s="373"/>
      <c r="M67" s="373"/>
      <c r="N67" s="376"/>
      <c r="O67" s="66"/>
      <c r="P67" s="11" t="s">
        <v>0</v>
      </c>
      <c r="Q67" s="68"/>
      <c r="R67" s="11" t="s">
        <v>1</v>
      </c>
      <c r="S67" s="70"/>
      <c r="T67" s="380" t="s">
        <v>21</v>
      </c>
      <c r="U67" s="380"/>
      <c r="V67" s="381"/>
      <c r="W67" s="382"/>
      <c r="X67" s="382"/>
      <c r="Y67" s="383"/>
      <c r="Z67" s="384"/>
      <c r="AA67" s="385"/>
      <c r="AB67" s="385"/>
      <c r="AC67" s="385"/>
      <c r="AD67" s="384"/>
      <c r="AE67" s="385"/>
      <c r="AF67" s="385"/>
      <c r="AG67" s="386"/>
      <c r="AH67" s="341">
        <f>V67+Z67-AD67</f>
        <v>0</v>
      </c>
      <c r="AI67" s="341"/>
      <c r="AJ67" s="341"/>
      <c r="AK67" s="368"/>
      <c r="AL67" s="345"/>
      <c r="AM67" s="346"/>
      <c r="AN67" s="342"/>
      <c r="AO67" s="343"/>
      <c r="AP67" s="343"/>
      <c r="AQ67" s="343"/>
      <c r="AR67" s="343"/>
      <c r="AS67" s="144"/>
      <c r="AV67" s="101"/>
      <c r="AW67" s="102"/>
      <c r="AY67" s="111">
        <f t="shared" ref="AY67" si="18">AH67</f>
        <v>0</v>
      </c>
      <c r="AZ67" s="112" t="e">
        <f>IF(AV66&lt;=#REF!,AH67,IF(AND(AV66&gt;=#REF!,AV66&lt;=#REF!),AH67*105/108,AH67))</f>
        <v>#REF!</v>
      </c>
      <c r="BA67" s="90"/>
      <c r="BB67" s="112">
        <f t="shared" ref="BB67" si="19">IF($AL67="賃金で算定",0,INT(AY67*$AL67/100))</f>
        <v>0</v>
      </c>
      <c r="BC67" s="112" t="e">
        <f>IF(AY67=AZ67,BB67,AZ67*$AL67/100)</f>
        <v>#REF!</v>
      </c>
      <c r="BL67" s="77" t="e">
        <f>IF(AY67=AZ67,0,1)</f>
        <v>#REF!</v>
      </c>
      <c r="BM67" s="77" t="e">
        <f>IF(BL67=1,AL67,"")</f>
        <v>#REF!</v>
      </c>
    </row>
    <row r="68" spans="2:74" ht="18" customHeight="1" x14ac:dyDescent="0.2">
      <c r="B68" s="369"/>
      <c r="C68" s="370"/>
      <c r="D68" s="370"/>
      <c r="E68" s="370"/>
      <c r="F68" s="370"/>
      <c r="G68" s="370"/>
      <c r="H68" s="370"/>
      <c r="I68" s="371"/>
      <c r="J68" s="369"/>
      <c r="K68" s="370"/>
      <c r="L68" s="370"/>
      <c r="M68" s="370"/>
      <c r="N68" s="375"/>
      <c r="O68" s="65"/>
      <c r="P68" s="48" t="s">
        <v>31</v>
      </c>
      <c r="Q68" s="67"/>
      <c r="R68" s="48" t="s">
        <v>1</v>
      </c>
      <c r="S68" s="69"/>
      <c r="T68" s="377" t="s">
        <v>113</v>
      </c>
      <c r="U68" s="377"/>
      <c r="V68" s="378"/>
      <c r="W68" s="379"/>
      <c r="X68" s="379"/>
      <c r="Y68" s="54"/>
      <c r="Z68" s="55"/>
      <c r="AA68" s="56"/>
      <c r="AB68" s="56"/>
      <c r="AC68" s="54"/>
      <c r="AD68" s="55"/>
      <c r="AE68" s="56"/>
      <c r="AF68" s="56"/>
      <c r="AG68" s="145"/>
      <c r="AH68" s="365"/>
      <c r="AI68" s="366"/>
      <c r="AJ68" s="366"/>
      <c r="AK68" s="367"/>
      <c r="AL68" s="152"/>
      <c r="AM68" s="153"/>
      <c r="AN68" s="365"/>
      <c r="AO68" s="366"/>
      <c r="AP68" s="366"/>
      <c r="AQ68" s="366"/>
      <c r="AR68" s="366"/>
      <c r="AS68" s="146"/>
      <c r="AV68" s="101" t="str">
        <f>IF(OR(O68="",Q68=""),"", IF(O68&lt;20,DATE(O68+118,Q68,IF(S68="",1,S68)),DATE(O68+88,Q68,IF(S68="",1,S68))))</f>
        <v/>
      </c>
      <c r="AW68" s="102" t="e">
        <f>IF(AV68&lt;=#REF!,"昔",IF(AV68&lt;=#REF!,"上",IF(AV68&lt;=#REF!,"中","下")))</f>
        <v>#REF!</v>
      </c>
      <c r="AX68" s="9" t="e">
        <f>IF(AV68&lt;=#REF!,5,IF(AV68&lt;=#REF!,7,IF(AV68&lt;=#REF!,9,11)))</f>
        <v>#REF!</v>
      </c>
      <c r="AY68" s="103"/>
      <c r="AZ68" s="104"/>
      <c r="BA68" s="105">
        <f t="shared" ref="BA68" si="20">AN68</f>
        <v>0</v>
      </c>
      <c r="BB68" s="104"/>
      <c r="BC68" s="104"/>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IF(AND(VALUE(概算年度)=業種番号不明!O68,VALUE(概算年度)=業種番号不明!O69),IF(業種番号不明!Q68=1,1,IF(業種番号不明!Q68=2,2,IF(業種番号不明!Q68=3,3))))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2">
      <c r="B69" s="372"/>
      <c r="C69" s="373"/>
      <c r="D69" s="373"/>
      <c r="E69" s="373"/>
      <c r="F69" s="373"/>
      <c r="G69" s="373"/>
      <c r="H69" s="373"/>
      <c r="I69" s="374"/>
      <c r="J69" s="372"/>
      <c r="K69" s="373"/>
      <c r="L69" s="373"/>
      <c r="M69" s="373"/>
      <c r="N69" s="376"/>
      <c r="O69" s="66"/>
      <c r="P69" s="11" t="s">
        <v>0</v>
      </c>
      <c r="Q69" s="68"/>
      <c r="R69" s="11" t="s">
        <v>1</v>
      </c>
      <c r="S69" s="70"/>
      <c r="T69" s="380" t="s">
        <v>21</v>
      </c>
      <c r="U69" s="380"/>
      <c r="V69" s="381"/>
      <c r="W69" s="382"/>
      <c r="X69" s="382"/>
      <c r="Y69" s="383"/>
      <c r="Z69" s="381"/>
      <c r="AA69" s="382"/>
      <c r="AB69" s="382"/>
      <c r="AC69" s="382"/>
      <c r="AD69" s="384"/>
      <c r="AE69" s="385"/>
      <c r="AF69" s="385"/>
      <c r="AG69" s="386"/>
      <c r="AH69" s="341">
        <f>V69+Z69-AD69</f>
        <v>0</v>
      </c>
      <c r="AI69" s="341"/>
      <c r="AJ69" s="341"/>
      <c r="AK69" s="368"/>
      <c r="AL69" s="345"/>
      <c r="AM69" s="346"/>
      <c r="AN69" s="342"/>
      <c r="AO69" s="343"/>
      <c r="AP69" s="343"/>
      <c r="AQ69" s="343"/>
      <c r="AR69" s="343"/>
      <c r="AS69" s="144"/>
      <c r="AV69" s="101"/>
      <c r="AW69" s="102"/>
      <c r="AY69" s="111">
        <f t="shared" ref="AY69" si="21">AH69</f>
        <v>0</v>
      </c>
      <c r="AZ69" s="112" t="e">
        <f>IF(AV68&lt;=#REF!,AH69,IF(AND(AV68&gt;=#REF!,AV68&lt;=#REF!),AH69*105/108,AH69))</f>
        <v>#REF!</v>
      </c>
      <c r="BA69" s="90"/>
      <c r="BB69" s="112">
        <f t="shared" ref="BB69" si="22">IF($AL69="賃金で算定",0,INT(AY69*$AL69/100))</f>
        <v>0</v>
      </c>
      <c r="BC69" s="112" t="e">
        <f>IF(AY69=AZ69,BB69,AZ69*$AL69/100)</f>
        <v>#REF!</v>
      </c>
      <c r="BL69" s="77" t="e">
        <f>IF(AY69=AZ69,0,1)</f>
        <v>#REF!</v>
      </c>
      <c r="BM69" s="77" t="e">
        <f>IF(BL69=1,AL69,"")</f>
        <v>#REF!</v>
      </c>
    </row>
    <row r="70" spans="2:74" ht="18" customHeight="1" x14ac:dyDescent="0.2">
      <c r="B70" s="369"/>
      <c r="C70" s="370"/>
      <c r="D70" s="370"/>
      <c r="E70" s="370"/>
      <c r="F70" s="370"/>
      <c r="G70" s="370"/>
      <c r="H70" s="370"/>
      <c r="I70" s="371"/>
      <c r="J70" s="369"/>
      <c r="K70" s="370"/>
      <c r="L70" s="370"/>
      <c r="M70" s="370"/>
      <c r="N70" s="375"/>
      <c r="O70" s="65"/>
      <c r="P70" s="48" t="s">
        <v>31</v>
      </c>
      <c r="Q70" s="67"/>
      <c r="R70" s="48" t="s">
        <v>1</v>
      </c>
      <c r="S70" s="69"/>
      <c r="T70" s="377" t="s">
        <v>113</v>
      </c>
      <c r="U70" s="377"/>
      <c r="V70" s="378"/>
      <c r="W70" s="379"/>
      <c r="X70" s="379"/>
      <c r="Y70" s="54"/>
      <c r="Z70" s="55"/>
      <c r="AA70" s="56"/>
      <c r="AB70" s="56"/>
      <c r="AC70" s="54"/>
      <c r="AD70" s="55"/>
      <c r="AE70" s="56"/>
      <c r="AF70" s="56"/>
      <c r="AG70" s="145"/>
      <c r="AH70" s="365"/>
      <c r="AI70" s="366"/>
      <c r="AJ70" s="366"/>
      <c r="AK70" s="367"/>
      <c r="AL70" s="152"/>
      <c r="AM70" s="153"/>
      <c r="AN70" s="365"/>
      <c r="AO70" s="366"/>
      <c r="AP70" s="366"/>
      <c r="AQ70" s="366"/>
      <c r="AR70" s="366"/>
      <c r="AS70" s="146"/>
      <c r="AV70" s="101" t="str">
        <f>IF(OR(O70="",Q70=""),"", IF(O70&lt;20,DATE(O70+118,Q70,IF(S70="",1,S70)),DATE(O70+88,Q70,IF(S70="",1,S70))))</f>
        <v/>
      </c>
      <c r="AW70" s="102" t="e">
        <f>IF(AV70&lt;=#REF!,"昔",IF(AV70&lt;=#REF!,"上",IF(AV70&lt;=#REF!,"中","下")))</f>
        <v>#REF!</v>
      </c>
      <c r="AX70" s="9" t="e">
        <f>IF(AV70&lt;=#REF!,5,IF(AV70&lt;=#REF!,7,IF(AV70&lt;=#REF!,9,11)))</f>
        <v>#REF!</v>
      </c>
      <c r="AY70" s="103"/>
      <c r="AZ70" s="104"/>
      <c r="BA70" s="105">
        <f t="shared" ref="BA70" si="23">AN70</f>
        <v>0</v>
      </c>
      <c r="BB70" s="104"/>
      <c r="BC70" s="104"/>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IF(AND(VALUE(概算年度)=業種番号不明!O70,VALUE(概算年度)=業種番号不明!O71),IF(業種番号不明!Q70=1,1,IF(業種番号不明!Q70=2,2,IF(業種番号不明!Q70=3,3))))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2">
      <c r="B71" s="372"/>
      <c r="C71" s="373"/>
      <c r="D71" s="373"/>
      <c r="E71" s="373"/>
      <c r="F71" s="373"/>
      <c r="G71" s="373"/>
      <c r="H71" s="373"/>
      <c r="I71" s="374"/>
      <c r="J71" s="372"/>
      <c r="K71" s="373"/>
      <c r="L71" s="373"/>
      <c r="M71" s="373"/>
      <c r="N71" s="376"/>
      <c r="O71" s="66"/>
      <c r="P71" s="11" t="s">
        <v>0</v>
      </c>
      <c r="Q71" s="68"/>
      <c r="R71" s="11" t="s">
        <v>1</v>
      </c>
      <c r="S71" s="70"/>
      <c r="T71" s="380" t="s">
        <v>21</v>
      </c>
      <c r="U71" s="380"/>
      <c r="V71" s="381"/>
      <c r="W71" s="382"/>
      <c r="X71" s="382"/>
      <c r="Y71" s="383"/>
      <c r="Z71" s="381"/>
      <c r="AA71" s="382"/>
      <c r="AB71" s="382"/>
      <c r="AC71" s="382"/>
      <c r="AD71" s="384"/>
      <c r="AE71" s="385"/>
      <c r="AF71" s="385"/>
      <c r="AG71" s="386"/>
      <c r="AH71" s="341">
        <f>V71+Z71-AD71</f>
        <v>0</v>
      </c>
      <c r="AI71" s="341"/>
      <c r="AJ71" s="341"/>
      <c r="AK71" s="368"/>
      <c r="AL71" s="345"/>
      <c r="AM71" s="346"/>
      <c r="AN71" s="342"/>
      <c r="AO71" s="343"/>
      <c r="AP71" s="343"/>
      <c r="AQ71" s="343"/>
      <c r="AR71" s="343"/>
      <c r="AS71" s="144"/>
      <c r="AV71" s="101"/>
      <c r="AW71" s="102"/>
      <c r="AY71" s="111">
        <f t="shared" ref="AY71" si="24">AH71</f>
        <v>0</v>
      </c>
      <c r="AZ71" s="112" t="e">
        <f>IF(AV70&lt;=#REF!,AH71,IF(AND(AV70&gt;=#REF!,AV70&lt;=#REF!),AH71*105/108,AH71))</f>
        <v>#REF!</v>
      </c>
      <c r="BA71" s="90"/>
      <c r="BB71" s="112">
        <f t="shared" ref="BB71" si="25">IF($AL71="賃金で算定",0,INT(AY71*$AL71/100))</f>
        <v>0</v>
      </c>
      <c r="BC71" s="112" t="e">
        <f>IF(AY71=AZ71,BB71,AZ71*$AL71/100)</f>
        <v>#REF!</v>
      </c>
      <c r="BL71" s="77" t="e">
        <f>IF(AY71=AZ71,0,1)</f>
        <v>#REF!</v>
      </c>
      <c r="BM71" s="77" t="e">
        <f>IF(BL71=1,AL71,"")</f>
        <v>#REF!</v>
      </c>
    </row>
    <row r="72" spans="2:74" ht="18" customHeight="1" x14ac:dyDescent="0.2">
      <c r="B72" s="369"/>
      <c r="C72" s="370"/>
      <c r="D72" s="370"/>
      <c r="E72" s="370"/>
      <c r="F72" s="370"/>
      <c r="G72" s="370"/>
      <c r="H72" s="370"/>
      <c r="I72" s="371"/>
      <c r="J72" s="369"/>
      <c r="K72" s="370"/>
      <c r="L72" s="370"/>
      <c r="M72" s="370"/>
      <c r="N72" s="375"/>
      <c r="O72" s="65"/>
      <c r="P72" s="48" t="s">
        <v>31</v>
      </c>
      <c r="Q72" s="67"/>
      <c r="R72" s="48" t="s">
        <v>1</v>
      </c>
      <c r="S72" s="69"/>
      <c r="T72" s="377" t="s">
        <v>113</v>
      </c>
      <c r="U72" s="377"/>
      <c r="V72" s="378"/>
      <c r="W72" s="379"/>
      <c r="X72" s="379"/>
      <c r="Y72" s="54"/>
      <c r="Z72" s="55"/>
      <c r="AA72" s="56"/>
      <c r="AB72" s="56"/>
      <c r="AC72" s="54"/>
      <c r="AD72" s="55"/>
      <c r="AE72" s="56"/>
      <c r="AF72" s="56"/>
      <c r="AG72" s="145"/>
      <c r="AH72" s="365"/>
      <c r="AI72" s="366"/>
      <c r="AJ72" s="366"/>
      <c r="AK72" s="367"/>
      <c r="AL72" s="152"/>
      <c r="AM72" s="153"/>
      <c r="AN72" s="365"/>
      <c r="AO72" s="366"/>
      <c r="AP72" s="366"/>
      <c r="AQ72" s="366"/>
      <c r="AR72" s="366"/>
      <c r="AS72" s="146"/>
      <c r="AV72" s="101" t="str">
        <f>IF(OR(O72="",Q72=""),"", IF(O72&lt;20,DATE(O72+118,Q72,IF(S72="",1,S72)),DATE(O72+88,Q72,IF(S72="",1,S72))))</f>
        <v/>
      </c>
      <c r="AW72" s="102" t="e">
        <f>IF(AV72&lt;=#REF!,"昔",IF(AV72&lt;=#REF!,"上",IF(AV72&lt;=#REF!,"中","下")))</f>
        <v>#REF!</v>
      </c>
      <c r="AX72" s="9" t="e">
        <f>IF(AV72&lt;=#REF!,5,IF(AV72&lt;=#REF!,7,IF(AV72&lt;=#REF!,9,11)))</f>
        <v>#REF!</v>
      </c>
      <c r="AY72" s="103"/>
      <c r="AZ72" s="104"/>
      <c r="BA72" s="105">
        <f t="shared" ref="BA72" si="26">AN72</f>
        <v>0</v>
      </c>
      <c r="BB72" s="104"/>
      <c r="BC72" s="104"/>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IF(AND(VALUE(概算年度)=業種番号不明!O72,VALUE(概算年度)=業種番号不明!O73),IF(業種番号不明!Q72=1,1,IF(業種番号不明!Q72=2,2,IF(業種番号不明!Q72=3,3))))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2">
      <c r="B73" s="372"/>
      <c r="C73" s="373"/>
      <c r="D73" s="373"/>
      <c r="E73" s="373"/>
      <c r="F73" s="373"/>
      <c r="G73" s="373"/>
      <c r="H73" s="373"/>
      <c r="I73" s="374"/>
      <c r="J73" s="372"/>
      <c r="K73" s="373"/>
      <c r="L73" s="373"/>
      <c r="M73" s="373"/>
      <c r="N73" s="376"/>
      <c r="O73" s="66"/>
      <c r="P73" s="11" t="s">
        <v>0</v>
      </c>
      <c r="Q73" s="68"/>
      <c r="R73" s="11" t="s">
        <v>1</v>
      </c>
      <c r="S73" s="70"/>
      <c r="T73" s="380" t="s">
        <v>21</v>
      </c>
      <c r="U73" s="380"/>
      <c r="V73" s="381"/>
      <c r="W73" s="382"/>
      <c r="X73" s="382"/>
      <c r="Y73" s="383"/>
      <c r="Z73" s="381"/>
      <c r="AA73" s="382"/>
      <c r="AB73" s="382"/>
      <c r="AC73" s="382"/>
      <c r="AD73" s="384"/>
      <c r="AE73" s="385"/>
      <c r="AF73" s="385"/>
      <c r="AG73" s="386"/>
      <c r="AH73" s="341">
        <f>V73+Z73-AD73</f>
        <v>0</v>
      </c>
      <c r="AI73" s="341"/>
      <c r="AJ73" s="341"/>
      <c r="AK73" s="368"/>
      <c r="AL73" s="345"/>
      <c r="AM73" s="346"/>
      <c r="AN73" s="342"/>
      <c r="AO73" s="343"/>
      <c r="AP73" s="343"/>
      <c r="AQ73" s="343"/>
      <c r="AR73" s="343"/>
      <c r="AS73" s="144"/>
      <c r="AV73" s="101"/>
      <c r="AW73" s="102"/>
      <c r="AY73" s="111">
        <f t="shared" ref="AY73" si="27">AH73</f>
        <v>0</v>
      </c>
      <c r="AZ73" s="112" t="e">
        <f>IF(AV72&lt;=#REF!,AH73,IF(AND(AV72&gt;=#REF!,AV72&lt;=#REF!),AH73*105/108,AH73))</f>
        <v>#REF!</v>
      </c>
      <c r="BA73" s="90"/>
      <c r="BB73" s="112">
        <f t="shared" ref="BB73" si="28">IF($AL73="賃金で算定",0,INT(AY73*$AL73/100))</f>
        <v>0</v>
      </c>
      <c r="BC73" s="112" t="e">
        <f>IF(AY73=AZ73,BB73,AZ73*$AL73/100)</f>
        <v>#REF!</v>
      </c>
      <c r="BL73" s="77" t="e">
        <f>IF(AY73=AZ73,0,1)</f>
        <v>#REF!</v>
      </c>
      <c r="BM73" s="77" t="e">
        <f>IF(BL73=1,AL73,"")</f>
        <v>#REF!</v>
      </c>
    </row>
    <row r="74" spans="2:74" ht="18" customHeight="1" x14ac:dyDescent="0.2">
      <c r="B74" s="369"/>
      <c r="C74" s="370"/>
      <c r="D74" s="370"/>
      <c r="E74" s="370"/>
      <c r="F74" s="370"/>
      <c r="G74" s="370"/>
      <c r="H74" s="370"/>
      <c r="I74" s="371"/>
      <c r="J74" s="369"/>
      <c r="K74" s="370"/>
      <c r="L74" s="370"/>
      <c r="M74" s="370"/>
      <c r="N74" s="375"/>
      <c r="O74" s="65"/>
      <c r="P74" s="48" t="s">
        <v>31</v>
      </c>
      <c r="Q74" s="67"/>
      <c r="R74" s="48" t="s">
        <v>1</v>
      </c>
      <c r="S74" s="69"/>
      <c r="T74" s="377" t="s">
        <v>113</v>
      </c>
      <c r="U74" s="377"/>
      <c r="V74" s="378"/>
      <c r="W74" s="379"/>
      <c r="X74" s="379"/>
      <c r="Y74" s="54"/>
      <c r="Z74" s="55"/>
      <c r="AA74" s="56"/>
      <c r="AB74" s="56"/>
      <c r="AC74" s="54"/>
      <c r="AD74" s="55"/>
      <c r="AE74" s="56"/>
      <c r="AF74" s="56"/>
      <c r="AG74" s="145"/>
      <c r="AH74" s="365"/>
      <c r="AI74" s="366"/>
      <c r="AJ74" s="366"/>
      <c r="AK74" s="367"/>
      <c r="AL74" s="152"/>
      <c r="AM74" s="153"/>
      <c r="AN74" s="365"/>
      <c r="AO74" s="366"/>
      <c r="AP74" s="366"/>
      <c r="AQ74" s="366"/>
      <c r="AR74" s="366"/>
      <c r="AS74" s="146"/>
      <c r="AV74" s="101" t="str">
        <f>IF(OR(O74="",Q74=""),"", IF(O74&lt;20,DATE(O74+118,Q74,IF(S74="",1,S74)),DATE(O74+88,Q74,IF(S74="",1,S74))))</f>
        <v/>
      </c>
      <c r="AW74" s="102" t="e">
        <f>IF(AV74&lt;=#REF!,"昔",IF(AV74&lt;=#REF!,"上",IF(AV74&lt;=#REF!,"中","下")))</f>
        <v>#REF!</v>
      </c>
      <c r="AX74" s="9" t="e">
        <f>IF(AV74&lt;=#REF!,5,IF(AV74&lt;=#REF!,7,IF(AV74&lt;=#REF!,9,11)))</f>
        <v>#REF!</v>
      </c>
      <c r="AY74" s="103"/>
      <c r="AZ74" s="104"/>
      <c r="BA74" s="105">
        <f t="shared" ref="BA74" si="29">AN74</f>
        <v>0</v>
      </c>
      <c r="BB74" s="104"/>
      <c r="BC74" s="104"/>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IF(AND(VALUE(概算年度)=業種番号不明!O74,VALUE(概算年度)=業種番号不明!O75),IF(業種番号不明!Q74=1,1,IF(業種番号不明!Q74=2,2,IF(業種番号不明!Q74=3,3))))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2">
      <c r="B75" s="372"/>
      <c r="C75" s="373"/>
      <c r="D75" s="373"/>
      <c r="E75" s="373"/>
      <c r="F75" s="373"/>
      <c r="G75" s="373"/>
      <c r="H75" s="373"/>
      <c r="I75" s="374"/>
      <c r="J75" s="372"/>
      <c r="K75" s="373"/>
      <c r="L75" s="373"/>
      <c r="M75" s="373"/>
      <c r="N75" s="376"/>
      <c r="O75" s="66"/>
      <c r="P75" s="11" t="s">
        <v>0</v>
      </c>
      <c r="Q75" s="68"/>
      <c r="R75" s="11" t="s">
        <v>1</v>
      </c>
      <c r="S75" s="70"/>
      <c r="T75" s="380" t="s">
        <v>21</v>
      </c>
      <c r="U75" s="380"/>
      <c r="V75" s="381"/>
      <c r="W75" s="382"/>
      <c r="X75" s="382"/>
      <c r="Y75" s="383"/>
      <c r="Z75" s="381"/>
      <c r="AA75" s="382"/>
      <c r="AB75" s="382"/>
      <c r="AC75" s="382"/>
      <c r="AD75" s="384"/>
      <c r="AE75" s="385"/>
      <c r="AF75" s="385"/>
      <c r="AG75" s="386"/>
      <c r="AH75" s="341">
        <f>V75+Z75-AD75</f>
        <v>0</v>
      </c>
      <c r="AI75" s="341"/>
      <c r="AJ75" s="341"/>
      <c r="AK75" s="368"/>
      <c r="AL75" s="345"/>
      <c r="AM75" s="346"/>
      <c r="AN75" s="342"/>
      <c r="AO75" s="343"/>
      <c r="AP75" s="343"/>
      <c r="AQ75" s="343"/>
      <c r="AR75" s="343"/>
      <c r="AS75" s="144"/>
      <c r="AV75" s="101"/>
      <c r="AW75" s="102"/>
      <c r="AY75" s="111">
        <f t="shared" ref="AY75" si="30">AH75</f>
        <v>0</v>
      </c>
      <c r="AZ75" s="112" t="e">
        <f>IF(AV74&lt;=#REF!,AH75,IF(AND(AV74&gt;=#REF!,AV74&lt;=#REF!),AH75*105/108,AH75))</f>
        <v>#REF!</v>
      </c>
      <c r="BA75" s="90"/>
      <c r="BB75" s="112">
        <f t="shared" ref="BB75" si="31">IF($AL75="賃金で算定",0,INT(AY75*$AL75/100))</f>
        <v>0</v>
      </c>
      <c r="BC75" s="112" t="e">
        <f>IF(AY75=AZ75,BB75,AZ75*$AL75/100)</f>
        <v>#REF!</v>
      </c>
      <c r="BL75" s="77" t="e">
        <f>IF(AY75=AZ75,0,1)</f>
        <v>#REF!</v>
      </c>
      <c r="BM75" s="77" t="e">
        <f>IF(BL75=1,AL75,"")</f>
        <v>#REF!</v>
      </c>
    </row>
    <row r="76" spans="2:74" ht="18" customHeight="1" x14ac:dyDescent="0.2">
      <c r="B76" s="369"/>
      <c r="C76" s="370"/>
      <c r="D76" s="370"/>
      <c r="E76" s="370"/>
      <c r="F76" s="370"/>
      <c r="G76" s="370"/>
      <c r="H76" s="370"/>
      <c r="I76" s="371"/>
      <c r="J76" s="369"/>
      <c r="K76" s="370"/>
      <c r="L76" s="370"/>
      <c r="M76" s="370"/>
      <c r="N76" s="375"/>
      <c r="O76" s="65"/>
      <c r="P76" s="48" t="s">
        <v>31</v>
      </c>
      <c r="Q76" s="67"/>
      <c r="R76" s="48" t="s">
        <v>1</v>
      </c>
      <c r="S76" s="69"/>
      <c r="T76" s="377" t="s">
        <v>113</v>
      </c>
      <c r="U76" s="377"/>
      <c r="V76" s="378"/>
      <c r="W76" s="379"/>
      <c r="X76" s="379"/>
      <c r="Y76" s="54"/>
      <c r="Z76" s="55"/>
      <c r="AA76" s="56"/>
      <c r="AB76" s="56"/>
      <c r="AC76" s="54"/>
      <c r="AD76" s="55"/>
      <c r="AE76" s="56"/>
      <c r="AF76" s="56"/>
      <c r="AG76" s="145"/>
      <c r="AH76" s="365"/>
      <c r="AI76" s="366"/>
      <c r="AJ76" s="366"/>
      <c r="AK76" s="367"/>
      <c r="AL76" s="152"/>
      <c r="AM76" s="153"/>
      <c r="AN76" s="365"/>
      <c r="AO76" s="366"/>
      <c r="AP76" s="366"/>
      <c r="AQ76" s="366"/>
      <c r="AR76" s="366"/>
      <c r="AS76" s="146"/>
      <c r="AV76" s="101" t="str">
        <f>IF(OR(O76="",Q76=""),"", IF(O76&lt;20,DATE(O76+118,Q76,IF(S76="",1,S76)),DATE(O76+88,Q76,IF(S76="",1,S76))))</f>
        <v/>
      </c>
      <c r="AW76" s="102" t="e">
        <f>IF(AV76&lt;=#REF!,"昔",IF(AV76&lt;=#REF!,"上",IF(AV76&lt;=#REF!,"中","下")))</f>
        <v>#REF!</v>
      </c>
      <c r="AX76" s="9" t="e">
        <f>IF(AV76&lt;=#REF!,5,IF(AV76&lt;=#REF!,7,IF(AV76&lt;=#REF!,9,11)))</f>
        <v>#REF!</v>
      </c>
      <c r="AY76" s="103"/>
      <c r="AZ76" s="104"/>
      <c r="BA76" s="105">
        <f t="shared" ref="BA76" si="32">AN76</f>
        <v>0</v>
      </c>
      <c r="BB76" s="104"/>
      <c r="BC76" s="104"/>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IF(AND(VALUE(概算年度)=業種番号不明!O76,VALUE(概算年度)=業種番号不明!O77),IF(業種番号不明!Q76=1,1,IF(業種番号不明!Q76=2,2,IF(業種番号不明!Q76=3,3))))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2">
      <c r="B77" s="372"/>
      <c r="C77" s="373"/>
      <c r="D77" s="373"/>
      <c r="E77" s="373"/>
      <c r="F77" s="373"/>
      <c r="G77" s="373"/>
      <c r="H77" s="373"/>
      <c r="I77" s="374"/>
      <c r="J77" s="372"/>
      <c r="K77" s="373"/>
      <c r="L77" s="373"/>
      <c r="M77" s="373"/>
      <c r="N77" s="376"/>
      <c r="O77" s="66"/>
      <c r="P77" s="11" t="s">
        <v>0</v>
      </c>
      <c r="Q77" s="68"/>
      <c r="R77" s="11" t="s">
        <v>1</v>
      </c>
      <c r="S77" s="70"/>
      <c r="T77" s="380" t="s">
        <v>21</v>
      </c>
      <c r="U77" s="380"/>
      <c r="V77" s="381"/>
      <c r="W77" s="382"/>
      <c r="X77" s="382"/>
      <c r="Y77" s="383"/>
      <c r="Z77" s="381"/>
      <c r="AA77" s="382"/>
      <c r="AB77" s="382"/>
      <c r="AC77" s="382"/>
      <c r="AD77" s="384"/>
      <c r="AE77" s="385"/>
      <c r="AF77" s="385"/>
      <c r="AG77" s="386"/>
      <c r="AH77" s="342">
        <f>V77+Z77-AD77</f>
        <v>0</v>
      </c>
      <c r="AI77" s="343"/>
      <c r="AJ77" s="343"/>
      <c r="AK77" s="344"/>
      <c r="AL77" s="345"/>
      <c r="AM77" s="346"/>
      <c r="AN77" s="342"/>
      <c r="AO77" s="343"/>
      <c r="AP77" s="343"/>
      <c r="AQ77" s="343"/>
      <c r="AR77" s="343"/>
      <c r="AS77" s="144"/>
      <c r="AV77" s="101"/>
      <c r="AW77" s="102"/>
      <c r="AY77" s="111">
        <f t="shared" ref="AY77" si="33">AH77</f>
        <v>0</v>
      </c>
      <c r="AZ77" s="112" t="e">
        <f>IF(AV76&lt;=#REF!,AH77,IF(AND(AV76&gt;=#REF!,AV76&lt;=#REF!),AH77*105/108,AH77))</f>
        <v>#REF!</v>
      </c>
      <c r="BA77" s="90"/>
      <c r="BB77" s="112">
        <f t="shared" ref="BB77" si="34">IF($AL77="賃金で算定",0,INT(AY77*$AL77/100))</f>
        <v>0</v>
      </c>
      <c r="BC77" s="112" t="e">
        <f>IF(AY77=AZ77,BB77,AZ77*$AL77/100)</f>
        <v>#REF!</v>
      </c>
      <c r="BL77" s="77" t="e">
        <f>IF(AY77=AZ77,0,1)</f>
        <v>#REF!</v>
      </c>
      <c r="BM77" s="77" t="e">
        <f>IF(BL77=1,AL77,"")</f>
        <v>#REF!</v>
      </c>
    </row>
    <row r="78" spans="2:74" ht="18" customHeight="1" x14ac:dyDescent="0.2">
      <c r="B78" s="347" t="s">
        <v>86</v>
      </c>
      <c r="C78" s="348"/>
      <c r="D78" s="348"/>
      <c r="E78" s="349"/>
      <c r="F78" s="356"/>
      <c r="G78" s="357"/>
      <c r="H78" s="357"/>
      <c r="I78" s="357"/>
      <c r="J78" s="357"/>
      <c r="K78" s="357"/>
      <c r="L78" s="357"/>
      <c r="M78" s="357"/>
      <c r="N78" s="358"/>
      <c r="O78" s="347" t="s">
        <v>73</v>
      </c>
      <c r="P78" s="348"/>
      <c r="Q78" s="348"/>
      <c r="R78" s="348"/>
      <c r="S78" s="348"/>
      <c r="T78" s="348"/>
      <c r="U78" s="349"/>
      <c r="V78" s="365"/>
      <c r="W78" s="366"/>
      <c r="X78" s="366"/>
      <c r="Y78" s="367"/>
      <c r="Z78" s="55"/>
      <c r="AA78" s="56"/>
      <c r="AB78" s="56"/>
      <c r="AC78" s="54"/>
      <c r="AD78" s="55"/>
      <c r="AE78" s="56"/>
      <c r="AF78" s="56"/>
      <c r="AG78" s="54"/>
      <c r="AH78" s="365"/>
      <c r="AI78" s="366"/>
      <c r="AJ78" s="366"/>
      <c r="AK78" s="367"/>
      <c r="AL78" s="55"/>
      <c r="AM78" s="57"/>
      <c r="AN78" s="365"/>
      <c r="AO78" s="366"/>
      <c r="AP78" s="366"/>
      <c r="AQ78" s="366"/>
      <c r="AR78" s="366"/>
      <c r="AS78" s="58"/>
      <c r="AW78" s="102"/>
      <c r="AY78" s="103"/>
      <c r="AZ78" s="124"/>
      <c r="BA78" s="125">
        <f>BA60+BA62+BA64+BA66+BA68+BA70+BA72+BA74+BA76</f>
        <v>0</v>
      </c>
      <c r="BB78" s="105">
        <f>BB61+BB63+BB65+BB67+BB69+BB71+BB73+BB75+BB77</f>
        <v>0</v>
      </c>
      <c r="BC78" s="105">
        <f>SUMIF(BL61:BL77,0,BC61:BC77)+ROUNDDOWN(ROUNDDOWN(BL78*105/108,0)*BM78/100,0)</f>
        <v>0</v>
      </c>
      <c r="BL78" s="77">
        <f>SUMIF(BL61:BL77,1,AH61:AK77)</f>
        <v>0</v>
      </c>
      <c r="BM78" s="77">
        <f>IF(COUNT(BM61:BM77)=0,0,SUM(BM61:BM77)/COUNT(BM61:BM77))</f>
        <v>0</v>
      </c>
      <c r="BV78" s="3"/>
    </row>
    <row r="79" spans="2:74" ht="18" customHeight="1" x14ac:dyDescent="0.2">
      <c r="B79" s="350"/>
      <c r="C79" s="351"/>
      <c r="D79" s="351"/>
      <c r="E79" s="352"/>
      <c r="F79" s="359"/>
      <c r="G79" s="360"/>
      <c r="H79" s="360"/>
      <c r="I79" s="360"/>
      <c r="J79" s="360"/>
      <c r="K79" s="360"/>
      <c r="L79" s="360"/>
      <c r="M79" s="360"/>
      <c r="N79" s="361"/>
      <c r="O79" s="350"/>
      <c r="P79" s="351"/>
      <c r="Q79" s="351"/>
      <c r="R79" s="351"/>
      <c r="S79" s="351"/>
      <c r="T79" s="351"/>
      <c r="U79" s="352"/>
      <c r="V79" s="340">
        <f>V61+V63+V65+V67+V69+V71+V73+V75+V77</f>
        <v>0</v>
      </c>
      <c r="W79" s="341"/>
      <c r="X79" s="341"/>
      <c r="Y79" s="368"/>
      <c r="Z79" s="340">
        <f t="shared" ref="Z79" si="35">Z61+Z63+Z65+Z67+Z69+Z71+Z73+Z75+Z77</f>
        <v>0</v>
      </c>
      <c r="AA79" s="341"/>
      <c r="AB79" s="341"/>
      <c r="AC79" s="341"/>
      <c r="AD79" s="340">
        <f t="shared" ref="AD79" si="36">AD61+AD63+AD65+AD67+AD69+AD71+AD73+AD75+AD77</f>
        <v>0</v>
      </c>
      <c r="AE79" s="341"/>
      <c r="AF79" s="341"/>
      <c r="AG79" s="341"/>
      <c r="AH79" s="340">
        <f t="shared" ref="AH79" si="37">AH61+AH63+AH65+AH67+AH69+AH71+AH73+AH75+AH77</f>
        <v>0</v>
      </c>
      <c r="AI79" s="341"/>
      <c r="AJ79" s="341"/>
      <c r="AK79" s="341"/>
      <c r="AL79" s="59"/>
      <c r="AM79" s="60"/>
      <c r="AN79" s="340">
        <f>AN61+AN63+AN65+AN67+AN69+AN71+AN73+AN75+AN77</f>
        <v>0</v>
      </c>
      <c r="AO79" s="341"/>
      <c r="AP79" s="341"/>
      <c r="AQ79" s="341"/>
      <c r="AR79" s="341"/>
      <c r="AS79" s="60"/>
      <c r="AW79" s="102"/>
      <c r="AY79" s="127">
        <f>AY61+AY63+AY65+AY67+AY69+AY71+AY73+AY75+AY77</f>
        <v>0</v>
      </c>
      <c r="AZ79" s="128"/>
      <c r="BA79" s="128"/>
      <c r="BB79" s="129">
        <f>BB78</f>
        <v>0</v>
      </c>
      <c r="BC79" s="130"/>
    </row>
    <row r="80" spans="2:74" ht="18" customHeight="1" x14ac:dyDescent="0.2">
      <c r="B80" s="353"/>
      <c r="C80" s="354"/>
      <c r="D80" s="354"/>
      <c r="E80" s="355"/>
      <c r="F80" s="362"/>
      <c r="G80" s="363"/>
      <c r="H80" s="363"/>
      <c r="I80" s="363"/>
      <c r="J80" s="363"/>
      <c r="K80" s="363"/>
      <c r="L80" s="363"/>
      <c r="M80" s="363"/>
      <c r="N80" s="364"/>
      <c r="O80" s="353"/>
      <c r="P80" s="354"/>
      <c r="Q80" s="354"/>
      <c r="R80" s="354"/>
      <c r="S80" s="354"/>
      <c r="T80" s="354"/>
      <c r="U80" s="355"/>
      <c r="V80" s="342"/>
      <c r="W80" s="343"/>
      <c r="X80" s="343"/>
      <c r="Y80" s="344"/>
      <c r="Z80" s="342"/>
      <c r="AA80" s="343"/>
      <c r="AB80" s="343"/>
      <c r="AC80" s="343"/>
      <c r="AD80" s="342"/>
      <c r="AE80" s="343"/>
      <c r="AF80" s="343"/>
      <c r="AG80" s="343"/>
      <c r="AH80" s="342"/>
      <c r="AI80" s="343"/>
      <c r="AJ80" s="343"/>
      <c r="AK80" s="344"/>
      <c r="AL80" s="34"/>
      <c r="AM80" s="35"/>
      <c r="AN80" s="342"/>
      <c r="AO80" s="343"/>
      <c r="AP80" s="343"/>
      <c r="AQ80" s="343"/>
      <c r="AR80" s="343"/>
      <c r="AS80" s="35"/>
      <c r="AU80" s="132"/>
      <c r="AW80" s="102"/>
      <c r="AY80" s="133"/>
      <c r="AZ80" s="134" t="e">
        <f>IF(AZ61+AZ63+AZ65+AZ67+AZ69+AZ71+AZ73+AZ75+AZ77=AY79,0,ROUNDDOWN(AZ61+AZ63+AZ65+AZ67+AZ69+AZ71+AZ73+AZ75+AZ77,0))</f>
        <v>#REF!</v>
      </c>
      <c r="BA80" s="135"/>
      <c r="BB80" s="135"/>
      <c r="BC80" s="134">
        <f>IF(BC78=BB79,0,BC78)</f>
        <v>0</v>
      </c>
    </row>
    <row r="81" spans="30:49" ht="18" customHeight="1" x14ac:dyDescent="0.2">
      <c r="AD81" s="1" t="str">
        <f>IF(AND($F78="",$V78+$V79&gt;0),"事業の種類を選択してください。","")</f>
        <v/>
      </c>
      <c r="AN81" s="339">
        <f>IF(AN78=0,0,AN78+IF(AN80=0,AN79,AN80))</f>
        <v>0</v>
      </c>
      <c r="AO81" s="339"/>
      <c r="AP81" s="339"/>
      <c r="AQ81" s="339"/>
      <c r="AR81" s="339"/>
      <c r="AW81" s="102"/>
    </row>
  </sheetData>
  <sheetProtection sheet="1" selectLockedCells="1"/>
  <dataConsolidate/>
  <mergeCells count="317">
    <mergeCell ref="B9:I12"/>
    <mergeCell ref="J9:K9"/>
    <mergeCell ref="M9:N9"/>
    <mergeCell ref="O9:T9"/>
    <mergeCell ref="U9:W9"/>
    <mergeCell ref="AL9:AM11"/>
    <mergeCell ref="AN9:AO11"/>
    <mergeCell ref="J10:J12"/>
    <mergeCell ref="K10:K12"/>
    <mergeCell ref="L10:L12"/>
    <mergeCell ref="M10:M12"/>
    <mergeCell ref="N10:N12"/>
    <mergeCell ref="O10:O12"/>
    <mergeCell ref="P10:P12"/>
    <mergeCell ref="Q10:Q12"/>
    <mergeCell ref="BF2:BJ2"/>
    <mergeCell ref="N5:AE6"/>
    <mergeCell ref="AM5:AP6"/>
    <mergeCell ref="BD13:BE14"/>
    <mergeCell ref="V14:Y15"/>
    <mergeCell ref="Z14:AC15"/>
    <mergeCell ref="AD14:AG15"/>
    <mergeCell ref="AH14:AK15"/>
    <mergeCell ref="R10:R12"/>
    <mergeCell ref="S10:S12"/>
    <mergeCell ref="T10:T12"/>
    <mergeCell ref="U10:U12"/>
    <mergeCell ref="V10:V12"/>
    <mergeCell ref="W10:W12"/>
    <mergeCell ref="AP9:AQ11"/>
    <mergeCell ref="AR9:AS11"/>
    <mergeCell ref="AL14:AM15"/>
    <mergeCell ref="AN14:AS14"/>
    <mergeCell ref="BB14:BC14"/>
    <mergeCell ref="AN15:AS15"/>
    <mergeCell ref="B16:I17"/>
    <mergeCell ref="J16:N17"/>
    <mergeCell ref="T16:U16"/>
    <mergeCell ref="V16:X16"/>
    <mergeCell ref="AH16:AK16"/>
    <mergeCell ref="AN16:AR16"/>
    <mergeCell ref="B13:I15"/>
    <mergeCell ref="J13:N15"/>
    <mergeCell ref="O13:U15"/>
    <mergeCell ref="Y13:AH13"/>
    <mergeCell ref="AN13:AS13"/>
    <mergeCell ref="AN17:AR17"/>
    <mergeCell ref="T17:U17"/>
    <mergeCell ref="V17:Y17"/>
    <mergeCell ref="Z17:AC17"/>
    <mergeCell ref="AD17:AG17"/>
    <mergeCell ref="AH17:AK17"/>
    <mergeCell ref="AL17:AM17"/>
    <mergeCell ref="B18:I19"/>
    <mergeCell ref="J18:N19"/>
    <mergeCell ref="T18:U18"/>
    <mergeCell ref="V18:X18"/>
    <mergeCell ref="AH18:AK18"/>
    <mergeCell ref="AN18:AR18"/>
    <mergeCell ref="T19:U19"/>
    <mergeCell ref="V19:Y19"/>
    <mergeCell ref="Z19:AC19"/>
    <mergeCell ref="AD19:AG19"/>
    <mergeCell ref="AH19:AK19"/>
    <mergeCell ref="AL19:AM19"/>
    <mergeCell ref="AN19:AR19"/>
    <mergeCell ref="B20:I21"/>
    <mergeCell ref="J20:N21"/>
    <mergeCell ref="T20:U20"/>
    <mergeCell ref="V20:X20"/>
    <mergeCell ref="AH20:AK20"/>
    <mergeCell ref="AN20:AR20"/>
    <mergeCell ref="AN21:AR21"/>
    <mergeCell ref="B22:I23"/>
    <mergeCell ref="J22:N23"/>
    <mergeCell ref="T22:U22"/>
    <mergeCell ref="V22:X22"/>
    <mergeCell ref="AH22:AK22"/>
    <mergeCell ref="AN22:AR22"/>
    <mergeCell ref="T23:U23"/>
    <mergeCell ref="V23:Y23"/>
    <mergeCell ref="Z23:AC23"/>
    <mergeCell ref="T21:U21"/>
    <mergeCell ref="V21:Y21"/>
    <mergeCell ref="Z21:AC21"/>
    <mergeCell ref="AD21:AG21"/>
    <mergeCell ref="AH21:AK21"/>
    <mergeCell ref="AL21:AM21"/>
    <mergeCell ref="AD23:AG23"/>
    <mergeCell ref="AH23:AK23"/>
    <mergeCell ref="AL23:AM23"/>
    <mergeCell ref="AN23:AR23"/>
    <mergeCell ref="B24:I25"/>
    <mergeCell ref="J24:N25"/>
    <mergeCell ref="T24:U24"/>
    <mergeCell ref="V24:X24"/>
    <mergeCell ref="AH24:AK24"/>
    <mergeCell ref="AN24:AR24"/>
    <mergeCell ref="AH27:AK27"/>
    <mergeCell ref="AN27:AR27"/>
    <mergeCell ref="V28:Y28"/>
    <mergeCell ref="Z28:AC28"/>
    <mergeCell ref="AD28:AG28"/>
    <mergeCell ref="AH28:AK28"/>
    <mergeCell ref="AN28:AR28"/>
    <mergeCell ref="AN25:AR25"/>
    <mergeCell ref="B26:E28"/>
    <mergeCell ref="F26:N28"/>
    <mergeCell ref="O26:U28"/>
    <mergeCell ref="V26:Y26"/>
    <mergeCell ref="AH26:AK26"/>
    <mergeCell ref="AN26:AR26"/>
    <mergeCell ref="V27:Y27"/>
    <mergeCell ref="Z27:AC27"/>
    <mergeCell ref="AD27:AG27"/>
    <mergeCell ref="T25:U25"/>
    <mergeCell ref="V25:Y25"/>
    <mergeCell ref="Z25:AC25"/>
    <mergeCell ref="AD25:AG25"/>
    <mergeCell ref="AH25:AK25"/>
    <mergeCell ref="AL25:AM25"/>
    <mergeCell ref="X33:Z33"/>
    <mergeCell ref="AC33:AN33"/>
    <mergeCell ref="D34:G34"/>
    <mergeCell ref="AA34:AB34"/>
    <mergeCell ref="AC34:AS34"/>
    <mergeCell ref="AN29:AR29"/>
    <mergeCell ref="AJ30:AL30"/>
    <mergeCell ref="AM30:AN30"/>
    <mergeCell ref="AO30:AR30"/>
    <mergeCell ref="D31:E31"/>
    <mergeCell ref="G31:H31"/>
    <mergeCell ref="J31:K31"/>
    <mergeCell ref="AJ31:AK31"/>
    <mergeCell ref="AM31:AN31"/>
    <mergeCell ref="AP31:AR31"/>
    <mergeCell ref="AA36:AB39"/>
    <mergeCell ref="AC36:AH37"/>
    <mergeCell ref="AJ36:AN37"/>
    <mergeCell ref="AP36:AS37"/>
    <mergeCell ref="AC38:AH39"/>
    <mergeCell ref="AI38:AO39"/>
    <mergeCell ref="AP38:AS39"/>
    <mergeCell ref="AA32:AB32"/>
    <mergeCell ref="AC32:AS32"/>
    <mergeCell ref="AM49:AP50"/>
    <mergeCell ref="B53:I56"/>
    <mergeCell ref="J53:K53"/>
    <mergeCell ref="M53:N53"/>
    <mergeCell ref="O53:T53"/>
    <mergeCell ref="U53:W53"/>
    <mergeCell ref="AL53:AM55"/>
    <mergeCell ref="AN53:AO55"/>
    <mergeCell ref="AP53:AQ55"/>
    <mergeCell ref="S54:S56"/>
    <mergeCell ref="T54:T56"/>
    <mergeCell ref="U54:U56"/>
    <mergeCell ref="V54:V56"/>
    <mergeCell ref="W54:W56"/>
    <mergeCell ref="B57:I59"/>
    <mergeCell ref="J57:N59"/>
    <mergeCell ref="O57:U59"/>
    <mergeCell ref="AR53:AS55"/>
    <mergeCell ref="J54:J56"/>
    <mergeCell ref="K54:K56"/>
    <mergeCell ref="L54:L56"/>
    <mergeCell ref="M54:M56"/>
    <mergeCell ref="N54:N56"/>
    <mergeCell ref="O54:O56"/>
    <mergeCell ref="P54:P56"/>
    <mergeCell ref="Q54:Q56"/>
    <mergeCell ref="R54:R56"/>
    <mergeCell ref="Y57:AH57"/>
    <mergeCell ref="AL57:AM57"/>
    <mergeCell ref="AN57:AS57"/>
    <mergeCell ref="V58:Y59"/>
    <mergeCell ref="Z58:AC59"/>
    <mergeCell ref="AD58:AG59"/>
    <mergeCell ref="AH58:AK59"/>
    <mergeCell ref="AL58:AM59"/>
    <mergeCell ref="AN58:AS58"/>
    <mergeCell ref="B62:I63"/>
    <mergeCell ref="J62:N63"/>
    <mergeCell ref="T62:U62"/>
    <mergeCell ref="V62:X62"/>
    <mergeCell ref="AH62:AK62"/>
    <mergeCell ref="BB58:BC58"/>
    <mergeCell ref="AN59:AS59"/>
    <mergeCell ref="B60:I61"/>
    <mergeCell ref="J60:N61"/>
    <mergeCell ref="T60:U60"/>
    <mergeCell ref="V60:X60"/>
    <mergeCell ref="AH60:AK60"/>
    <mergeCell ref="AN60:AR60"/>
    <mergeCell ref="T61:U61"/>
    <mergeCell ref="V61:Y61"/>
    <mergeCell ref="AN62:AR62"/>
    <mergeCell ref="T63:U63"/>
    <mergeCell ref="V63:Y63"/>
    <mergeCell ref="Z63:AC63"/>
    <mergeCell ref="AD63:AG63"/>
    <mergeCell ref="AH63:AK63"/>
    <mergeCell ref="AL63:AM63"/>
    <mergeCell ref="AN63:AR63"/>
    <mergeCell ref="Z61:AC61"/>
    <mergeCell ref="AD61:AG61"/>
    <mergeCell ref="AH61:AK61"/>
    <mergeCell ref="AL61:AM61"/>
    <mergeCell ref="AN61:AR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8:E80"/>
    <mergeCell ref="F78:N80"/>
    <mergeCell ref="O78:U80"/>
    <mergeCell ref="V78:Y78"/>
    <mergeCell ref="AH78:AK78"/>
    <mergeCell ref="AN78:AR78"/>
    <mergeCell ref="V79:Y79"/>
    <mergeCell ref="B76:I77"/>
    <mergeCell ref="J76:N77"/>
    <mergeCell ref="T76:U76"/>
    <mergeCell ref="V76:X76"/>
    <mergeCell ref="AH76:AK76"/>
    <mergeCell ref="AN76:AR76"/>
    <mergeCell ref="T77:U77"/>
    <mergeCell ref="V77:Y77"/>
    <mergeCell ref="Z77:AC77"/>
    <mergeCell ref="AD77:AG77"/>
    <mergeCell ref="AN81:AR81"/>
    <mergeCell ref="Z79:AC79"/>
    <mergeCell ref="AD79:AG79"/>
    <mergeCell ref="AH79:AK79"/>
    <mergeCell ref="AN79:AR79"/>
    <mergeCell ref="V80:Y80"/>
    <mergeCell ref="Z80:AC80"/>
    <mergeCell ref="AD80:AG80"/>
    <mergeCell ref="AH80:AK80"/>
    <mergeCell ref="AN80:AR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0D873-AA67-4EA3-BF43-8ED76BFED486}">
  <sheetPr>
    <tabColor indexed="50"/>
  </sheetPr>
  <dimension ref="A1:AT82"/>
  <sheetViews>
    <sheetView workbookViewId="0">
      <selection activeCell="AL9" sqref="AL9:AM11"/>
    </sheetView>
  </sheetViews>
  <sheetFormatPr defaultColWidth="0" defaultRowHeight="0" customHeight="1" zeroHeight="1" x14ac:dyDescent="0.2"/>
  <cols>
    <col min="1" max="1" width="1.453125" style="1" customWidth="1"/>
    <col min="2" max="14" width="3.6328125" style="1" customWidth="1"/>
    <col min="15" max="18" width="3.08984375" style="1" customWidth="1"/>
    <col min="19" max="19" width="3" style="1" customWidth="1"/>
    <col min="20" max="24" width="3.08984375" style="1" customWidth="1"/>
    <col min="25" max="25" width="2.08984375" style="1" customWidth="1"/>
    <col min="26" max="28" width="3.08984375" style="1" customWidth="1"/>
    <col min="29" max="29" width="2.08984375" style="1" customWidth="1"/>
    <col min="30" max="32" width="3.08984375" style="1" customWidth="1"/>
    <col min="33" max="33" width="2.08984375" style="1" customWidth="1"/>
    <col min="34" max="36" width="3.08984375" style="1" customWidth="1"/>
    <col min="37" max="37" width="2.08984375" style="1" customWidth="1"/>
    <col min="38" max="43" width="3.08984375" style="1" customWidth="1"/>
    <col min="44" max="44" width="1.26953125" style="1" customWidth="1"/>
    <col min="45" max="45" width="2" style="1" customWidth="1"/>
    <col min="46" max="46" width="1.36328125" style="1" customWidth="1"/>
    <col min="47" max="16384" width="9" style="1" hidden="1"/>
  </cols>
  <sheetData>
    <row r="1" spans="1:45" ht="6" customHeight="1" x14ac:dyDescent="0.2"/>
    <row r="2" spans="1:45" ht="24" customHeight="1" x14ac:dyDescent="0.2">
      <c r="X2" s="3"/>
      <c r="Y2" s="3"/>
    </row>
    <row r="3" spans="1:45"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5">
      <c r="B4" s="2" t="s">
        <v>9</v>
      </c>
      <c r="U4" s="6" t="s">
        <v>81</v>
      </c>
      <c r="V4" s="4"/>
      <c r="W4" s="4"/>
      <c r="X4" s="4"/>
      <c r="Y4" s="4"/>
      <c r="AC4" s="9"/>
    </row>
    <row r="5" spans="1:45" ht="13.15" customHeight="1" x14ac:dyDescent="0.2">
      <c r="M5" s="7"/>
      <c r="N5" s="541" t="s">
        <v>39</v>
      </c>
      <c r="O5" s="541"/>
      <c r="P5" s="541"/>
      <c r="Q5" s="541"/>
      <c r="R5" s="541"/>
      <c r="S5" s="541"/>
      <c r="T5" s="541"/>
      <c r="U5" s="541"/>
      <c r="V5" s="541"/>
      <c r="W5" s="541"/>
      <c r="X5" s="541"/>
      <c r="Y5" s="541"/>
      <c r="Z5" s="541"/>
      <c r="AA5" s="541"/>
      <c r="AB5" s="541"/>
      <c r="AC5" s="541"/>
      <c r="AD5" s="541"/>
      <c r="AE5" s="541"/>
      <c r="AF5" s="7"/>
      <c r="AM5" s="460" t="s">
        <v>74</v>
      </c>
      <c r="AN5" s="606"/>
      <c r="AO5" s="606"/>
      <c r="AP5" s="607"/>
    </row>
    <row r="6" spans="1:45" ht="13.15" customHeight="1" x14ac:dyDescent="0.2">
      <c r="M6" s="8"/>
      <c r="N6" s="542"/>
      <c r="O6" s="542"/>
      <c r="P6" s="542"/>
      <c r="Q6" s="542"/>
      <c r="R6" s="542"/>
      <c r="S6" s="542"/>
      <c r="T6" s="542"/>
      <c r="U6" s="542"/>
      <c r="V6" s="542"/>
      <c r="W6" s="542"/>
      <c r="X6" s="542"/>
      <c r="Y6" s="542"/>
      <c r="Z6" s="542"/>
      <c r="AA6" s="542"/>
      <c r="AB6" s="542"/>
      <c r="AC6" s="542"/>
      <c r="AD6" s="542"/>
      <c r="AE6" s="542"/>
      <c r="AF6" s="8"/>
      <c r="AM6" s="608"/>
      <c r="AN6" s="609"/>
      <c r="AO6" s="609"/>
      <c r="AP6" s="610"/>
    </row>
    <row r="7" spans="1:45" ht="12.75" customHeight="1" x14ac:dyDescent="0.2">
      <c r="AM7" s="40"/>
      <c r="AN7" s="40"/>
    </row>
    <row r="8" spans="1:45" ht="6" customHeight="1" x14ac:dyDescent="0.2"/>
    <row r="9" spans="1:45" ht="12" customHeight="1" x14ac:dyDescent="0.2">
      <c r="B9" s="466" t="s">
        <v>2</v>
      </c>
      <c r="C9" s="467"/>
      <c r="D9" s="467"/>
      <c r="E9" s="467"/>
      <c r="F9" s="467"/>
      <c r="G9" s="467"/>
      <c r="H9" s="467"/>
      <c r="I9" s="557"/>
      <c r="J9" s="469" t="s">
        <v>10</v>
      </c>
      <c r="K9" s="469"/>
      <c r="L9" s="41" t="s">
        <v>3</v>
      </c>
      <c r="M9" s="469" t="s">
        <v>11</v>
      </c>
      <c r="N9" s="469"/>
      <c r="O9" s="470" t="s">
        <v>12</v>
      </c>
      <c r="P9" s="469"/>
      <c r="Q9" s="469"/>
      <c r="R9" s="469"/>
      <c r="S9" s="469"/>
      <c r="T9" s="469"/>
      <c r="U9" s="469" t="s">
        <v>13</v>
      </c>
      <c r="V9" s="469"/>
      <c r="W9" s="469"/>
      <c r="AL9" s="471">
        <f>'35【建築事業】（入力用）'!AL9</f>
        <v>0</v>
      </c>
      <c r="AM9" s="632"/>
      <c r="AN9" s="406" t="s">
        <v>4</v>
      </c>
      <c r="AO9" s="406"/>
      <c r="AP9" s="472">
        <f>'35【建築事業】（入力用）'!AP9</f>
        <v>0</v>
      </c>
      <c r="AQ9" s="472"/>
      <c r="AR9" s="406" t="s">
        <v>5</v>
      </c>
      <c r="AS9" s="407"/>
    </row>
    <row r="10" spans="1:45" ht="13.9" customHeight="1" x14ac:dyDescent="0.2">
      <c r="B10" s="467"/>
      <c r="C10" s="467"/>
      <c r="D10" s="467"/>
      <c r="E10" s="467"/>
      <c r="F10" s="467"/>
      <c r="G10" s="467"/>
      <c r="H10" s="467"/>
      <c r="I10" s="557"/>
      <c r="J10" s="412" t="str">
        <f>'35【建築事業】（入力用）'!J10</f>
        <v>1</v>
      </c>
      <c r="K10" s="558" t="str">
        <f>'35【建築事業】（入力用）'!K10</f>
        <v>1</v>
      </c>
      <c r="L10" s="412" t="str">
        <f>'35【建築事業】（入力用）'!L10</f>
        <v>1</v>
      </c>
      <c r="M10" s="560" t="str">
        <f>'35【建築事業】（入力用）'!M10</f>
        <v>0</v>
      </c>
      <c r="N10" s="549" t="str">
        <f>'35【建築事業】（入力用）'!N10</f>
        <v>5</v>
      </c>
      <c r="O10" s="412" t="str">
        <f>'35【建築事業】（入力用）'!O10</f>
        <v>9</v>
      </c>
      <c r="P10" s="547" t="str">
        <f>'35【建築事業】（入力用）'!P10</f>
        <v>3</v>
      </c>
      <c r="Q10" s="547" t="str">
        <f>'35【建築事業】（入力用）'!Q10</f>
        <v>6</v>
      </c>
      <c r="R10" s="547" t="str">
        <f>'35【建築事業】（入力用）'!R10</f>
        <v>0</v>
      </c>
      <c r="S10" s="547" t="str">
        <f>'35【建築事業】（入力用）'!S10</f>
        <v>1</v>
      </c>
      <c r="T10" s="549" t="str">
        <f>'35【建築事業】（入力用）'!T10</f>
        <v>5</v>
      </c>
      <c r="U10" s="413">
        <f>'32【道路新設事業】（入力用）'!U10</f>
        <v>0</v>
      </c>
      <c r="V10" s="548">
        <f>'32【道路新設事業】（入力用）'!V10</f>
        <v>0</v>
      </c>
      <c r="W10" s="552">
        <f>'32【道路新設事業】（入力用）'!W10</f>
        <v>0</v>
      </c>
      <c r="AL10" s="633"/>
      <c r="AM10" s="634"/>
      <c r="AN10" s="408"/>
      <c r="AO10" s="408"/>
      <c r="AP10" s="474"/>
      <c r="AQ10" s="474"/>
      <c r="AR10" s="408"/>
      <c r="AS10" s="409"/>
    </row>
    <row r="11" spans="1:45" ht="9" customHeight="1" x14ac:dyDescent="0.2">
      <c r="B11" s="467"/>
      <c r="C11" s="467"/>
      <c r="D11" s="467"/>
      <c r="E11" s="467"/>
      <c r="F11" s="467"/>
      <c r="G11" s="467"/>
      <c r="H11" s="467"/>
      <c r="I11" s="557"/>
      <c r="J11" s="413"/>
      <c r="K11" s="559"/>
      <c r="L11" s="413"/>
      <c r="M11" s="561"/>
      <c r="N11" s="550"/>
      <c r="O11" s="413"/>
      <c r="P11" s="548"/>
      <c r="Q11" s="548"/>
      <c r="R11" s="548"/>
      <c r="S11" s="548"/>
      <c r="T11" s="550"/>
      <c r="U11" s="413"/>
      <c r="V11" s="548"/>
      <c r="W11" s="552"/>
      <c r="AL11" s="635"/>
      <c r="AM11" s="636"/>
      <c r="AN11" s="410"/>
      <c r="AO11" s="410"/>
      <c r="AP11" s="476"/>
      <c r="AQ11" s="476"/>
      <c r="AR11" s="410"/>
      <c r="AS11" s="411"/>
    </row>
    <row r="12" spans="1:45" ht="6" customHeight="1" x14ac:dyDescent="0.2">
      <c r="B12" s="468"/>
      <c r="C12" s="468"/>
      <c r="D12" s="468"/>
      <c r="E12" s="468"/>
      <c r="F12" s="468"/>
      <c r="G12" s="468"/>
      <c r="H12" s="468"/>
      <c r="I12" s="347"/>
      <c r="J12" s="413"/>
      <c r="K12" s="559"/>
      <c r="L12" s="413"/>
      <c r="M12" s="561"/>
      <c r="N12" s="550"/>
      <c r="O12" s="413"/>
      <c r="P12" s="548"/>
      <c r="Q12" s="548"/>
      <c r="R12" s="548"/>
      <c r="S12" s="548"/>
      <c r="T12" s="550"/>
      <c r="U12" s="413"/>
      <c r="V12" s="548"/>
      <c r="W12" s="552"/>
    </row>
    <row r="13" spans="1:45" s="3" customFormat="1" ht="15" customHeight="1" x14ac:dyDescent="0.2">
      <c r="A13" s="1"/>
      <c r="B13" s="391" t="s">
        <v>14</v>
      </c>
      <c r="C13" s="392"/>
      <c r="D13" s="392"/>
      <c r="E13" s="392"/>
      <c r="F13" s="392"/>
      <c r="G13" s="392"/>
      <c r="H13" s="392"/>
      <c r="I13" s="393"/>
      <c r="J13" s="391" t="s">
        <v>6</v>
      </c>
      <c r="K13" s="392"/>
      <c r="L13" s="392"/>
      <c r="M13" s="392"/>
      <c r="N13" s="400"/>
      <c r="O13" s="403" t="s">
        <v>15</v>
      </c>
      <c r="P13" s="392"/>
      <c r="Q13" s="392"/>
      <c r="R13" s="392"/>
      <c r="S13" s="392"/>
      <c r="T13" s="392"/>
      <c r="U13" s="393"/>
      <c r="V13" s="42" t="s">
        <v>30</v>
      </c>
      <c r="W13" s="43"/>
      <c r="X13" s="43"/>
      <c r="Y13" s="426" t="s">
        <v>83</v>
      </c>
      <c r="Z13" s="426"/>
      <c r="AA13" s="426"/>
      <c r="AB13" s="426"/>
      <c r="AC13" s="426"/>
      <c r="AD13" s="426"/>
      <c r="AE13" s="426"/>
      <c r="AF13" s="426"/>
      <c r="AG13" s="426"/>
      <c r="AH13" s="426"/>
      <c r="AI13" s="43"/>
      <c r="AJ13" s="43"/>
      <c r="AK13" s="44"/>
      <c r="AL13" s="45" t="s">
        <v>75</v>
      </c>
      <c r="AM13" s="46"/>
      <c r="AN13" s="428" t="s">
        <v>46</v>
      </c>
      <c r="AO13" s="428"/>
      <c r="AP13" s="428"/>
      <c r="AQ13" s="428"/>
      <c r="AR13" s="428"/>
      <c r="AS13" s="429"/>
    </row>
    <row r="14" spans="1:45" s="3" customFormat="1" ht="13.9" customHeight="1" x14ac:dyDescent="0.2">
      <c r="A14" s="1"/>
      <c r="B14" s="394"/>
      <c r="C14" s="395"/>
      <c r="D14" s="395"/>
      <c r="E14" s="395"/>
      <c r="F14" s="395"/>
      <c r="G14" s="395"/>
      <c r="H14" s="395"/>
      <c r="I14" s="396"/>
      <c r="J14" s="394"/>
      <c r="K14" s="395"/>
      <c r="L14" s="395"/>
      <c r="M14" s="395"/>
      <c r="N14" s="401"/>
      <c r="O14" s="404"/>
      <c r="P14" s="395"/>
      <c r="Q14" s="395"/>
      <c r="R14" s="395"/>
      <c r="S14" s="395"/>
      <c r="T14" s="395"/>
      <c r="U14" s="396"/>
      <c r="V14" s="430" t="s">
        <v>7</v>
      </c>
      <c r="W14" s="431"/>
      <c r="X14" s="431"/>
      <c r="Y14" s="432"/>
      <c r="Z14" s="436" t="s">
        <v>16</v>
      </c>
      <c r="AA14" s="437"/>
      <c r="AB14" s="437"/>
      <c r="AC14" s="438"/>
      <c r="AD14" s="442" t="s">
        <v>17</v>
      </c>
      <c r="AE14" s="443"/>
      <c r="AF14" s="443"/>
      <c r="AG14" s="444"/>
      <c r="AH14" s="604" t="s">
        <v>41</v>
      </c>
      <c r="AI14" s="406"/>
      <c r="AJ14" s="406"/>
      <c r="AK14" s="407"/>
      <c r="AL14" s="553" t="s">
        <v>18</v>
      </c>
      <c r="AM14" s="554"/>
      <c r="AN14" s="456" t="s">
        <v>19</v>
      </c>
      <c r="AO14" s="457"/>
      <c r="AP14" s="457"/>
      <c r="AQ14" s="457"/>
      <c r="AR14" s="458"/>
      <c r="AS14" s="459"/>
    </row>
    <row r="15" spans="1:45" s="3" customFormat="1" ht="13.9" customHeight="1" x14ac:dyDescent="0.2">
      <c r="A15" s="1"/>
      <c r="B15" s="397"/>
      <c r="C15" s="398"/>
      <c r="D15" s="398"/>
      <c r="E15" s="398"/>
      <c r="F15" s="398"/>
      <c r="G15" s="398"/>
      <c r="H15" s="398"/>
      <c r="I15" s="399"/>
      <c r="J15" s="397"/>
      <c r="K15" s="398"/>
      <c r="L15" s="398"/>
      <c r="M15" s="398"/>
      <c r="N15" s="402"/>
      <c r="O15" s="405"/>
      <c r="P15" s="398"/>
      <c r="Q15" s="398"/>
      <c r="R15" s="398"/>
      <c r="S15" s="398"/>
      <c r="T15" s="398"/>
      <c r="U15" s="399"/>
      <c r="V15" s="433"/>
      <c r="W15" s="434"/>
      <c r="X15" s="434"/>
      <c r="Y15" s="435"/>
      <c r="Z15" s="439"/>
      <c r="AA15" s="440"/>
      <c r="AB15" s="440"/>
      <c r="AC15" s="441"/>
      <c r="AD15" s="445"/>
      <c r="AE15" s="446"/>
      <c r="AF15" s="446"/>
      <c r="AG15" s="447"/>
      <c r="AH15" s="605"/>
      <c r="AI15" s="410"/>
      <c r="AJ15" s="410"/>
      <c r="AK15" s="411"/>
      <c r="AL15" s="555"/>
      <c r="AM15" s="556"/>
      <c r="AN15" s="389"/>
      <c r="AO15" s="389"/>
      <c r="AP15" s="389"/>
      <c r="AQ15" s="389"/>
      <c r="AR15" s="389"/>
      <c r="AS15" s="390"/>
    </row>
    <row r="16" spans="1:45" ht="18" customHeight="1" x14ac:dyDescent="0.2">
      <c r="B16" s="592">
        <f>'32【道路新設事業】（入力用）'!B16</f>
        <v>0</v>
      </c>
      <c r="C16" s="593"/>
      <c r="D16" s="593"/>
      <c r="E16" s="593"/>
      <c r="F16" s="593"/>
      <c r="G16" s="593"/>
      <c r="H16" s="593"/>
      <c r="I16" s="594"/>
      <c r="J16" s="592">
        <f>'32【道路新設事業】（入力用）'!J16</f>
        <v>0</v>
      </c>
      <c r="K16" s="593"/>
      <c r="L16" s="593"/>
      <c r="M16" s="593"/>
      <c r="N16" s="595"/>
      <c r="O16" s="47">
        <f>'32【道路新設事業】（入力用）'!O16</f>
        <v>0</v>
      </c>
      <c r="P16" s="48" t="s">
        <v>0</v>
      </c>
      <c r="Q16" s="47">
        <f>'32【道路新設事業】（入力用）'!Q16</f>
        <v>0</v>
      </c>
      <c r="R16" s="48" t="s">
        <v>1</v>
      </c>
      <c r="S16" s="47">
        <f>'32【道路新設事業】（入力用）'!S16</f>
        <v>0</v>
      </c>
      <c r="T16" s="377" t="s">
        <v>20</v>
      </c>
      <c r="U16" s="377"/>
      <c r="V16" s="378"/>
      <c r="W16" s="379"/>
      <c r="X16" s="379"/>
      <c r="Y16" s="49" t="s">
        <v>8</v>
      </c>
      <c r="Z16" s="50"/>
      <c r="AA16" s="51"/>
      <c r="AB16" s="51"/>
      <c r="AC16" s="49" t="s">
        <v>8</v>
      </c>
      <c r="AD16" s="50"/>
      <c r="AE16" s="51"/>
      <c r="AF16" s="51"/>
      <c r="AG16" s="52" t="s">
        <v>8</v>
      </c>
      <c r="AH16" s="629"/>
      <c r="AI16" s="630"/>
      <c r="AJ16" s="630"/>
      <c r="AK16" s="631"/>
      <c r="AL16" s="50"/>
      <c r="AM16" s="53"/>
      <c r="AN16" s="365"/>
      <c r="AO16" s="366"/>
      <c r="AP16" s="366"/>
      <c r="AQ16" s="366"/>
      <c r="AR16" s="366"/>
      <c r="AS16" s="52" t="s">
        <v>8</v>
      </c>
    </row>
    <row r="17" spans="2:45" ht="18" customHeight="1" x14ac:dyDescent="0.2">
      <c r="B17" s="625"/>
      <c r="C17" s="626"/>
      <c r="D17" s="626"/>
      <c r="E17" s="626"/>
      <c r="F17" s="626"/>
      <c r="G17" s="626"/>
      <c r="H17" s="626"/>
      <c r="I17" s="627"/>
      <c r="J17" s="625"/>
      <c r="K17" s="626"/>
      <c r="L17" s="626"/>
      <c r="M17" s="626"/>
      <c r="N17" s="628"/>
      <c r="O17" s="26">
        <f>'32【道路新設事業】（入力用）'!O17</f>
        <v>0</v>
      </c>
      <c r="P17" s="11" t="s">
        <v>0</v>
      </c>
      <c r="Q17" s="26">
        <f>'32【道路新設事業】（入力用）'!Q17</f>
        <v>0</v>
      </c>
      <c r="R17" s="11" t="s">
        <v>1</v>
      </c>
      <c r="S17" s="26">
        <f>'32【道路新設事業】（入力用）'!S17</f>
        <v>0</v>
      </c>
      <c r="T17" s="380" t="s">
        <v>21</v>
      </c>
      <c r="U17" s="380"/>
      <c r="V17" s="340">
        <f>'32【道路新設事業】（入力用）'!V17</f>
        <v>0</v>
      </c>
      <c r="W17" s="341"/>
      <c r="X17" s="341"/>
      <c r="Y17" s="341"/>
      <c r="Z17" s="340">
        <f>'32【道路新設事業】（入力用）'!Z17</f>
        <v>0</v>
      </c>
      <c r="AA17" s="341"/>
      <c r="AB17" s="341"/>
      <c r="AC17" s="341"/>
      <c r="AD17" s="340">
        <f>'32【道路新設事業】（入力用）'!AD17</f>
        <v>0</v>
      </c>
      <c r="AE17" s="341"/>
      <c r="AF17" s="341"/>
      <c r="AG17" s="341"/>
      <c r="AH17" s="340">
        <f>'32【道路新設事業】（入力用）'!AH17</f>
        <v>0</v>
      </c>
      <c r="AI17" s="341"/>
      <c r="AJ17" s="341"/>
      <c r="AK17" s="368"/>
      <c r="AL17" s="345" t="str">
        <f>'32【道路新設事業】（入力用）'!AL17</f>
        <v/>
      </c>
      <c r="AM17" s="582"/>
      <c r="AN17" s="342">
        <f>'32【道路新設事業】（入力用）'!AN17</f>
        <v>0</v>
      </c>
      <c r="AO17" s="343"/>
      <c r="AP17" s="343"/>
      <c r="AQ17" s="343"/>
      <c r="AR17" s="343"/>
      <c r="AS17" s="35"/>
    </row>
    <row r="18" spans="2:45" ht="18" customHeight="1" x14ac:dyDescent="0.2">
      <c r="B18" s="592">
        <f>'32【道路新設事業】（入力用）'!B18</f>
        <v>0</v>
      </c>
      <c r="C18" s="593"/>
      <c r="D18" s="593"/>
      <c r="E18" s="593"/>
      <c r="F18" s="593"/>
      <c r="G18" s="593"/>
      <c r="H18" s="593"/>
      <c r="I18" s="594"/>
      <c r="J18" s="592">
        <f>'32【道路新設事業】（入力用）'!J18</f>
        <v>0</v>
      </c>
      <c r="K18" s="593"/>
      <c r="L18" s="593"/>
      <c r="M18" s="593"/>
      <c r="N18" s="595"/>
      <c r="O18" s="47">
        <f>'32【道路新設事業】（入力用）'!O18</f>
        <v>0</v>
      </c>
      <c r="P18" s="48" t="s">
        <v>0</v>
      </c>
      <c r="Q18" s="47">
        <f>'32【道路新設事業】（入力用）'!Q18</f>
        <v>0</v>
      </c>
      <c r="R18" s="48" t="s">
        <v>1</v>
      </c>
      <c r="S18" s="47">
        <f>'32【道路新設事業】（入力用）'!S18</f>
        <v>0</v>
      </c>
      <c r="T18" s="377" t="s">
        <v>20</v>
      </c>
      <c r="U18" s="377"/>
      <c r="V18" s="378"/>
      <c r="W18" s="379"/>
      <c r="X18" s="379"/>
      <c r="Y18" s="54"/>
      <c r="Z18" s="55"/>
      <c r="AA18" s="56"/>
      <c r="AB18" s="56"/>
      <c r="AC18" s="54"/>
      <c r="AD18" s="55"/>
      <c r="AE18" s="56"/>
      <c r="AF18" s="56"/>
      <c r="AG18" s="54"/>
      <c r="AH18" s="365"/>
      <c r="AI18" s="366"/>
      <c r="AJ18" s="366"/>
      <c r="AK18" s="367"/>
      <c r="AL18" s="148"/>
      <c r="AM18" s="149"/>
      <c r="AN18" s="365"/>
      <c r="AO18" s="366"/>
      <c r="AP18" s="366"/>
      <c r="AQ18" s="366"/>
      <c r="AR18" s="366"/>
      <c r="AS18" s="58"/>
    </row>
    <row r="19" spans="2:45" ht="18" customHeight="1" x14ac:dyDescent="0.2">
      <c r="B19" s="625"/>
      <c r="C19" s="626"/>
      <c r="D19" s="626"/>
      <c r="E19" s="626"/>
      <c r="F19" s="626"/>
      <c r="G19" s="626"/>
      <c r="H19" s="626"/>
      <c r="I19" s="627"/>
      <c r="J19" s="625"/>
      <c r="K19" s="626"/>
      <c r="L19" s="626"/>
      <c r="M19" s="626"/>
      <c r="N19" s="628"/>
      <c r="O19" s="26">
        <f>'32【道路新設事業】（入力用）'!O19</f>
        <v>0</v>
      </c>
      <c r="P19" s="11" t="s">
        <v>0</v>
      </c>
      <c r="Q19" s="26">
        <f>'32【道路新設事業】（入力用）'!Q19</f>
        <v>0</v>
      </c>
      <c r="R19" s="11" t="s">
        <v>1</v>
      </c>
      <c r="S19" s="26">
        <f>'32【道路新設事業】（入力用）'!S19</f>
        <v>0</v>
      </c>
      <c r="T19" s="380" t="s">
        <v>21</v>
      </c>
      <c r="U19" s="380"/>
      <c r="V19" s="340">
        <f>'32【道路新設事業】（入力用）'!V19</f>
        <v>0</v>
      </c>
      <c r="W19" s="341"/>
      <c r="X19" s="341"/>
      <c r="Y19" s="341"/>
      <c r="Z19" s="340">
        <f>'32【道路新設事業】（入力用）'!Z19</f>
        <v>0</v>
      </c>
      <c r="AA19" s="341"/>
      <c r="AB19" s="341"/>
      <c r="AC19" s="341"/>
      <c r="AD19" s="340">
        <f>'32【道路新設事業】（入力用）'!AD19</f>
        <v>0</v>
      </c>
      <c r="AE19" s="341"/>
      <c r="AF19" s="341"/>
      <c r="AG19" s="341"/>
      <c r="AH19" s="340">
        <f>'32【道路新設事業】（入力用）'!AH19</f>
        <v>0</v>
      </c>
      <c r="AI19" s="341"/>
      <c r="AJ19" s="341"/>
      <c r="AK19" s="368"/>
      <c r="AL19" s="345" t="str">
        <f>'32【道路新設事業】（入力用）'!AL19</f>
        <v/>
      </c>
      <c r="AM19" s="582"/>
      <c r="AN19" s="342">
        <f>'32【道路新設事業】（入力用）'!AN19</f>
        <v>0</v>
      </c>
      <c r="AO19" s="343"/>
      <c r="AP19" s="343"/>
      <c r="AQ19" s="343"/>
      <c r="AR19" s="343"/>
      <c r="AS19" s="35"/>
    </row>
    <row r="20" spans="2:45" ht="18" customHeight="1" x14ac:dyDescent="0.2">
      <c r="B20" s="592">
        <f>'32【道路新設事業】（入力用）'!B20</f>
        <v>0</v>
      </c>
      <c r="C20" s="593"/>
      <c r="D20" s="593"/>
      <c r="E20" s="593"/>
      <c r="F20" s="593"/>
      <c r="G20" s="593"/>
      <c r="H20" s="593"/>
      <c r="I20" s="594"/>
      <c r="J20" s="592">
        <f>'32【道路新設事業】（入力用）'!J20</f>
        <v>0</v>
      </c>
      <c r="K20" s="593"/>
      <c r="L20" s="593"/>
      <c r="M20" s="593"/>
      <c r="N20" s="595"/>
      <c r="O20" s="47">
        <f>'32【道路新設事業】（入力用）'!O20</f>
        <v>0</v>
      </c>
      <c r="P20" s="48" t="s">
        <v>31</v>
      </c>
      <c r="Q20" s="47">
        <f>'32【道路新設事業】（入力用）'!Q20</f>
        <v>0</v>
      </c>
      <c r="R20" s="48" t="s">
        <v>32</v>
      </c>
      <c r="S20" s="47">
        <f>'32【道路新設事業】（入力用）'!S20</f>
        <v>0</v>
      </c>
      <c r="T20" s="377" t="s">
        <v>33</v>
      </c>
      <c r="U20" s="377"/>
      <c r="V20" s="378"/>
      <c r="W20" s="379"/>
      <c r="X20" s="379"/>
      <c r="Y20" s="54"/>
      <c r="Z20" s="55"/>
      <c r="AA20" s="56"/>
      <c r="AB20" s="56"/>
      <c r="AC20" s="54"/>
      <c r="AD20" s="55"/>
      <c r="AE20" s="56"/>
      <c r="AF20" s="56"/>
      <c r="AG20" s="54"/>
      <c r="AH20" s="365"/>
      <c r="AI20" s="366"/>
      <c r="AJ20" s="366"/>
      <c r="AK20" s="367"/>
      <c r="AL20" s="148"/>
      <c r="AM20" s="149"/>
      <c r="AN20" s="365"/>
      <c r="AO20" s="366"/>
      <c r="AP20" s="366"/>
      <c r="AQ20" s="366"/>
      <c r="AR20" s="366"/>
      <c r="AS20" s="58"/>
    </row>
    <row r="21" spans="2:45" ht="18" customHeight="1" x14ac:dyDescent="0.2">
      <c r="B21" s="586"/>
      <c r="C21" s="587"/>
      <c r="D21" s="587"/>
      <c r="E21" s="587"/>
      <c r="F21" s="587"/>
      <c r="G21" s="587"/>
      <c r="H21" s="587"/>
      <c r="I21" s="588"/>
      <c r="J21" s="586"/>
      <c r="K21" s="587"/>
      <c r="L21" s="587"/>
      <c r="M21" s="587"/>
      <c r="N21" s="590"/>
      <c r="O21" s="27">
        <f>'32【道路新設事業】（入力用）'!O21</f>
        <v>0</v>
      </c>
      <c r="P21" s="33" t="s">
        <v>31</v>
      </c>
      <c r="Q21" s="27">
        <f>'32【道路新設事業】（入力用）'!Q21</f>
        <v>0</v>
      </c>
      <c r="R21" s="33" t="s">
        <v>32</v>
      </c>
      <c r="S21" s="27">
        <f>'32【道路新設事業】（入力用）'!S21</f>
        <v>0</v>
      </c>
      <c r="T21" s="591" t="s">
        <v>34</v>
      </c>
      <c r="U21" s="591"/>
      <c r="V21" s="342">
        <f>'32【道路新設事業】（入力用）'!V21</f>
        <v>0</v>
      </c>
      <c r="W21" s="343"/>
      <c r="X21" s="343"/>
      <c r="Y21" s="344"/>
      <c r="Z21" s="342">
        <f>'32【道路新設事業】（入力用）'!Z21</f>
        <v>0</v>
      </c>
      <c r="AA21" s="343"/>
      <c r="AB21" s="343"/>
      <c r="AC21" s="343"/>
      <c r="AD21" s="342">
        <f>'32【道路新設事業】（入力用）'!AD21</f>
        <v>0</v>
      </c>
      <c r="AE21" s="343"/>
      <c r="AF21" s="343"/>
      <c r="AG21" s="343"/>
      <c r="AH21" s="340">
        <f>'32【道路新設事業】（入力用）'!AH21</f>
        <v>0</v>
      </c>
      <c r="AI21" s="341"/>
      <c r="AJ21" s="341"/>
      <c r="AK21" s="368"/>
      <c r="AL21" s="345" t="str">
        <f>'32【道路新設事業】（入力用）'!AL21</f>
        <v/>
      </c>
      <c r="AM21" s="582"/>
      <c r="AN21" s="342">
        <f>'32【道路新設事業】（入力用）'!AN21</f>
        <v>0</v>
      </c>
      <c r="AO21" s="343"/>
      <c r="AP21" s="343"/>
      <c r="AQ21" s="343"/>
      <c r="AR21" s="343"/>
      <c r="AS21" s="35"/>
    </row>
    <row r="22" spans="2:45" ht="18" customHeight="1" x14ac:dyDescent="0.2">
      <c r="B22" s="583">
        <f>'32【道路新設事業】（入力用）'!B22</f>
        <v>0</v>
      </c>
      <c r="C22" s="584"/>
      <c r="D22" s="584"/>
      <c r="E22" s="584"/>
      <c r="F22" s="584"/>
      <c r="G22" s="584"/>
      <c r="H22" s="584"/>
      <c r="I22" s="585"/>
      <c r="J22" s="583">
        <f>'32【道路新設事業】（入力用）'!J22</f>
        <v>0</v>
      </c>
      <c r="K22" s="584"/>
      <c r="L22" s="584"/>
      <c r="M22" s="584"/>
      <c r="N22" s="589"/>
      <c r="O22" s="26">
        <f>'32【道路新設事業】（入力用）'!O22</f>
        <v>0</v>
      </c>
      <c r="P22" s="11" t="s">
        <v>31</v>
      </c>
      <c r="Q22" s="26">
        <f>'32【道路新設事業】（入力用）'!Q22</f>
        <v>0</v>
      </c>
      <c r="R22" s="11" t="s">
        <v>32</v>
      </c>
      <c r="S22" s="26">
        <f>'32【道路新設事業】（入力用）'!S22</f>
        <v>0</v>
      </c>
      <c r="T22" s="380" t="s">
        <v>33</v>
      </c>
      <c r="U22" s="380"/>
      <c r="V22" s="378"/>
      <c r="W22" s="379"/>
      <c r="X22" s="379"/>
      <c r="Y22" s="25"/>
      <c r="Z22" s="59"/>
      <c r="AA22" s="36"/>
      <c r="AB22" s="36"/>
      <c r="AC22" s="25"/>
      <c r="AD22" s="59"/>
      <c r="AE22" s="36"/>
      <c r="AF22" s="36"/>
      <c r="AG22" s="25"/>
      <c r="AH22" s="365"/>
      <c r="AI22" s="366"/>
      <c r="AJ22" s="366"/>
      <c r="AK22" s="367"/>
      <c r="AL22" s="150"/>
      <c r="AM22" s="151"/>
      <c r="AN22" s="365"/>
      <c r="AO22" s="366"/>
      <c r="AP22" s="366"/>
      <c r="AQ22" s="366"/>
      <c r="AR22" s="366"/>
      <c r="AS22" s="58"/>
    </row>
    <row r="23" spans="2:45" ht="18" customHeight="1" x14ac:dyDescent="0.2">
      <c r="B23" s="586"/>
      <c r="C23" s="587"/>
      <c r="D23" s="587"/>
      <c r="E23" s="587"/>
      <c r="F23" s="587"/>
      <c r="G23" s="587"/>
      <c r="H23" s="587"/>
      <c r="I23" s="588"/>
      <c r="J23" s="586"/>
      <c r="K23" s="587"/>
      <c r="L23" s="587"/>
      <c r="M23" s="587"/>
      <c r="N23" s="590"/>
      <c r="O23" s="27">
        <f>'32【道路新設事業】（入力用）'!O23</f>
        <v>0</v>
      </c>
      <c r="P23" s="33" t="s">
        <v>31</v>
      </c>
      <c r="Q23" s="27">
        <f>'32【道路新設事業】（入力用）'!Q23</f>
        <v>0</v>
      </c>
      <c r="R23" s="33" t="s">
        <v>32</v>
      </c>
      <c r="S23" s="27">
        <f>'32【道路新設事業】（入力用）'!S23</f>
        <v>0</v>
      </c>
      <c r="T23" s="591" t="s">
        <v>34</v>
      </c>
      <c r="U23" s="591"/>
      <c r="V23" s="340">
        <f>'32【道路新設事業】（入力用）'!V23</f>
        <v>0</v>
      </c>
      <c r="W23" s="341"/>
      <c r="X23" s="341"/>
      <c r="Y23" s="341"/>
      <c r="Z23" s="340">
        <f>'32【道路新設事業】（入力用）'!Z23</f>
        <v>0</v>
      </c>
      <c r="AA23" s="341"/>
      <c r="AB23" s="341"/>
      <c r="AC23" s="341"/>
      <c r="AD23" s="340">
        <f>'32【道路新設事業】（入力用）'!AD23</f>
        <v>0</v>
      </c>
      <c r="AE23" s="341"/>
      <c r="AF23" s="341"/>
      <c r="AG23" s="341"/>
      <c r="AH23" s="340">
        <f>'32【道路新設事業】（入力用）'!AH23</f>
        <v>0</v>
      </c>
      <c r="AI23" s="341"/>
      <c r="AJ23" s="341"/>
      <c r="AK23" s="368"/>
      <c r="AL23" s="345" t="str">
        <f>'32【道路新設事業】（入力用）'!AL23</f>
        <v/>
      </c>
      <c r="AM23" s="582"/>
      <c r="AN23" s="342">
        <f>'32【道路新設事業】（入力用）'!AN23</f>
        <v>0</v>
      </c>
      <c r="AO23" s="343"/>
      <c r="AP23" s="343"/>
      <c r="AQ23" s="343"/>
      <c r="AR23" s="343"/>
      <c r="AS23" s="35"/>
    </row>
    <row r="24" spans="2:45" ht="18" customHeight="1" x14ac:dyDescent="0.2">
      <c r="B24" s="583">
        <f>'32【道路新設事業】（入力用）'!B24</f>
        <v>0</v>
      </c>
      <c r="C24" s="584"/>
      <c r="D24" s="584"/>
      <c r="E24" s="584"/>
      <c r="F24" s="584"/>
      <c r="G24" s="584"/>
      <c r="H24" s="584"/>
      <c r="I24" s="585"/>
      <c r="J24" s="583">
        <f>'32【道路新設事業】（入力用）'!J24</f>
        <v>0</v>
      </c>
      <c r="K24" s="584"/>
      <c r="L24" s="584"/>
      <c r="M24" s="584"/>
      <c r="N24" s="589"/>
      <c r="O24" s="26">
        <f>'32【道路新設事業】（入力用）'!O24</f>
        <v>0</v>
      </c>
      <c r="P24" s="11" t="s">
        <v>31</v>
      </c>
      <c r="Q24" s="26">
        <f>'32【道路新設事業】（入力用）'!Q24</f>
        <v>0</v>
      </c>
      <c r="R24" s="11" t="s">
        <v>32</v>
      </c>
      <c r="S24" s="26">
        <f>'32【道路新設事業】（入力用）'!S24</f>
        <v>0</v>
      </c>
      <c r="T24" s="380" t="s">
        <v>33</v>
      </c>
      <c r="U24" s="380"/>
      <c r="V24" s="378"/>
      <c r="W24" s="379"/>
      <c r="X24" s="379"/>
      <c r="Y24" s="54"/>
      <c r="Z24" s="55"/>
      <c r="AA24" s="56"/>
      <c r="AB24" s="56"/>
      <c r="AC24" s="54"/>
      <c r="AD24" s="55"/>
      <c r="AE24" s="56"/>
      <c r="AF24" s="56"/>
      <c r="AG24" s="54"/>
      <c r="AH24" s="365"/>
      <c r="AI24" s="366"/>
      <c r="AJ24" s="366"/>
      <c r="AK24" s="367"/>
      <c r="AL24" s="150"/>
      <c r="AM24" s="151"/>
      <c r="AN24" s="365"/>
      <c r="AO24" s="366"/>
      <c r="AP24" s="366"/>
      <c r="AQ24" s="366"/>
      <c r="AR24" s="366"/>
      <c r="AS24" s="58"/>
    </row>
    <row r="25" spans="2:45" ht="18" customHeight="1" x14ac:dyDescent="0.2">
      <c r="B25" s="586"/>
      <c r="C25" s="587"/>
      <c r="D25" s="587"/>
      <c r="E25" s="587"/>
      <c r="F25" s="587"/>
      <c r="G25" s="587"/>
      <c r="H25" s="587"/>
      <c r="I25" s="588"/>
      <c r="J25" s="586"/>
      <c r="K25" s="587"/>
      <c r="L25" s="587"/>
      <c r="M25" s="587"/>
      <c r="N25" s="590"/>
      <c r="O25" s="27">
        <f>'32【道路新設事業】（入力用）'!O25</f>
        <v>0</v>
      </c>
      <c r="P25" s="33" t="s">
        <v>31</v>
      </c>
      <c r="Q25" s="27">
        <f>'32【道路新設事業】（入力用）'!Q25</f>
        <v>0</v>
      </c>
      <c r="R25" s="33" t="s">
        <v>32</v>
      </c>
      <c r="S25" s="27">
        <f>'32【道路新設事業】（入力用）'!S25</f>
        <v>0</v>
      </c>
      <c r="T25" s="591" t="s">
        <v>34</v>
      </c>
      <c r="U25" s="591"/>
      <c r="V25" s="340">
        <f>'32【道路新設事業】（入力用）'!V25</f>
        <v>0</v>
      </c>
      <c r="W25" s="341"/>
      <c r="X25" s="341"/>
      <c r="Y25" s="341"/>
      <c r="Z25" s="340">
        <f>'32【道路新設事業】（入力用）'!Z25</f>
        <v>0</v>
      </c>
      <c r="AA25" s="341"/>
      <c r="AB25" s="341"/>
      <c r="AC25" s="341"/>
      <c r="AD25" s="340">
        <f>'32【道路新設事業】（入力用）'!AD25</f>
        <v>0</v>
      </c>
      <c r="AE25" s="341"/>
      <c r="AF25" s="341"/>
      <c r="AG25" s="341"/>
      <c r="AH25" s="340">
        <f>'32【道路新設事業】（入力用）'!AH25</f>
        <v>0</v>
      </c>
      <c r="AI25" s="341"/>
      <c r="AJ25" s="341"/>
      <c r="AK25" s="368"/>
      <c r="AL25" s="345" t="str">
        <f>'32【道路新設事業】（入力用）'!AL25</f>
        <v/>
      </c>
      <c r="AM25" s="582"/>
      <c r="AN25" s="342">
        <f>'32【道路新設事業】（入力用）'!AN25</f>
        <v>0</v>
      </c>
      <c r="AO25" s="343"/>
      <c r="AP25" s="343"/>
      <c r="AQ25" s="343"/>
      <c r="AR25" s="343"/>
      <c r="AS25" s="35"/>
    </row>
    <row r="26" spans="2:45" ht="18" customHeight="1" x14ac:dyDescent="0.2">
      <c r="B26" s="347" t="s">
        <v>86</v>
      </c>
      <c r="C26" s="348"/>
      <c r="D26" s="348"/>
      <c r="E26" s="349"/>
      <c r="F26" s="616" t="str">
        <f>'32【道路新設事業】（入力用）'!F26</f>
        <v>32　道路新設事業</v>
      </c>
      <c r="G26" s="617"/>
      <c r="H26" s="617"/>
      <c r="I26" s="617"/>
      <c r="J26" s="617"/>
      <c r="K26" s="617"/>
      <c r="L26" s="617"/>
      <c r="M26" s="617"/>
      <c r="N26" s="618"/>
      <c r="O26" s="347" t="s">
        <v>73</v>
      </c>
      <c r="P26" s="348"/>
      <c r="Q26" s="348"/>
      <c r="R26" s="348"/>
      <c r="S26" s="348"/>
      <c r="T26" s="348"/>
      <c r="U26" s="349"/>
      <c r="V26" s="365"/>
      <c r="W26" s="366"/>
      <c r="X26" s="366"/>
      <c r="Y26" s="367"/>
      <c r="Z26" s="55"/>
      <c r="AA26" s="56"/>
      <c r="AB26" s="56"/>
      <c r="AC26" s="54"/>
      <c r="AD26" s="55"/>
      <c r="AE26" s="56"/>
      <c r="AF26" s="56"/>
      <c r="AG26" s="54"/>
      <c r="AH26" s="365"/>
      <c r="AI26" s="366"/>
      <c r="AJ26" s="366"/>
      <c r="AK26" s="367"/>
      <c r="AL26" s="55"/>
      <c r="AM26" s="57"/>
      <c r="AN26" s="365"/>
      <c r="AO26" s="366"/>
      <c r="AP26" s="366"/>
      <c r="AQ26" s="366"/>
      <c r="AR26" s="366"/>
      <c r="AS26" s="58"/>
    </row>
    <row r="27" spans="2:45" ht="18" customHeight="1" x14ac:dyDescent="0.2">
      <c r="B27" s="350"/>
      <c r="C27" s="351"/>
      <c r="D27" s="351"/>
      <c r="E27" s="352"/>
      <c r="F27" s="619"/>
      <c r="G27" s="620"/>
      <c r="H27" s="620"/>
      <c r="I27" s="620"/>
      <c r="J27" s="620"/>
      <c r="K27" s="620"/>
      <c r="L27" s="620"/>
      <c r="M27" s="620"/>
      <c r="N27" s="621"/>
      <c r="O27" s="350"/>
      <c r="P27" s="351"/>
      <c r="Q27" s="351"/>
      <c r="R27" s="351"/>
      <c r="S27" s="351"/>
      <c r="T27" s="351"/>
      <c r="U27" s="352"/>
      <c r="V27" s="580">
        <f>'32【道路新設事業】（入力用）'!V27</f>
        <v>0</v>
      </c>
      <c r="W27" s="534"/>
      <c r="X27" s="534"/>
      <c r="Y27" s="535"/>
      <c r="Z27" s="580">
        <f>'32【道路新設事業】（入力用）'!Z27</f>
        <v>0</v>
      </c>
      <c r="AA27" s="536"/>
      <c r="AB27" s="536"/>
      <c r="AC27" s="537"/>
      <c r="AD27" s="580">
        <f>'32【道路新設事業】（入力用）'!AD27</f>
        <v>0</v>
      </c>
      <c r="AE27" s="536"/>
      <c r="AF27" s="536"/>
      <c r="AG27" s="537"/>
      <c r="AH27" s="580">
        <f>'32【道路新設事業】（入力用）'!AH27</f>
        <v>0</v>
      </c>
      <c r="AI27" s="581"/>
      <c r="AJ27" s="581"/>
      <c r="AK27" s="581"/>
      <c r="AL27" s="59"/>
      <c r="AM27" s="60"/>
      <c r="AN27" s="580">
        <f>'32【道路新設事業】（入力用）'!AN27</f>
        <v>0</v>
      </c>
      <c r="AO27" s="534"/>
      <c r="AP27" s="534"/>
      <c r="AQ27" s="534"/>
      <c r="AR27" s="534"/>
      <c r="AS27" s="61"/>
    </row>
    <row r="28" spans="2:45" ht="18" customHeight="1" x14ac:dyDescent="0.2">
      <c r="B28" s="353"/>
      <c r="C28" s="354"/>
      <c r="D28" s="354"/>
      <c r="E28" s="355"/>
      <c r="F28" s="622"/>
      <c r="G28" s="623"/>
      <c r="H28" s="623"/>
      <c r="I28" s="623"/>
      <c r="J28" s="623"/>
      <c r="K28" s="623"/>
      <c r="L28" s="623"/>
      <c r="M28" s="623"/>
      <c r="N28" s="624"/>
      <c r="O28" s="353"/>
      <c r="P28" s="354"/>
      <c r="Q28" s="354"/>
      <c r="R28" s="354"/>
      <c r="S28" s="354"/>
      <c r="T28" s="354"/>
      <c r="U28" s="355"/>
      <c r="V28" s="342"/>
      <c r="W28" s="343"/>
      <c r="X28" s="343"/>
      <c r="Y28" s="344"/>
      <c r="Z28" s="342">
        <f>'35【建築事業】（入力用）'!Z28</f>
        <v>0</v>
      </c>
      <c r="AA28" s="343"/>
      <c r="AB28" s="343"/>
      <c r="AC28" s="344"/>
      <c r="AD28" s="342">
        <f>'35【建築事業】（入力用）'!AD28</f>
        <v>0</v>
      </c>
      <c r="AE28" s="343"/>
      <c r="AF28" s="343"/>
      <c r="AG28" s="344"/>
      <c r="AH28" s="342">
        <f>'35【建築事業】（入力用）'!AH28</f>
        <v>0</v>
      </c>
      <c r="AI28" s="343"/>
      <c r="AJ28" s="343"/>
      <c r="AK28" s="344"/>
      <c r="AL28" s="34"/>
      <c r="AM28" s="35"/>
      <c r="AN28" s="342"/>
      <c r="AO28" s="343"/>
      <c r="AP28" s="343"/>
      <c r="AQ28" s="343"/>
      <c r="AR28" s="343"/>
      <c r="AS28" s="35"/>
    </row>
    <row r="29" spans="2:45" ht="15.75" customHeight="1" x14ac:dyDescent="0.2">
      <c r="D29" s="2" t="s">
        <v>22</v>
      </c>
      <c r="AN29" s="579">
        <f>'35【建築事業】（入力用）'!AN29:AR29</f>
        <v>0</v>
      </c>
      <c r="AO29" s="579"/>
      <c r="AP29" s="579"/>
      <c r="AQ29" s="579"/>
      <c r="AR29" s="579"/>
    </row>
    <row r="30" spans="2:45" ht="15" customHeight="1" x14ac:dyDescent="0.2">
      <c r="AG30" s="9"/>
      <c r="AI30" s="10" t="s">
        <v>88</v>
      </c>
      <c r="AJ30" s="613">
        <f>'32【道路新設事業】（入力用）'!AJ30</f>
        <v>0</v>
      </c>
      <c r="AK30" s="613"/>
      <c r="AL30" s="613"/>
      <c r="AM30" s="380" t="s">
        <v>76</v>
      </c>
      <c r="AN30" s="380"/>
      <c r="AO30" s="614">
        <f>'32【道路新設事業】（入力用）'!AO30</f>
        <v>0</v>
      </c>
      <c r="AP30" s="614"/>
      <c r="AQ30" s="614"/>
      <c r="AR30" s="37"/>
      <c r="AS30" s="11" t="s">
        <v>77</v>
      </c>
    </row>
    <row r="31" spans="2:45" ht="15" customHeight="1" x14ac:dyDescent="0.2">
      <c r="D31" s="476">
        <f>'32【道路新設事業】（入力用）'!D31</f>
        <v>7</v>
      </c>
      <c r="E31" s="476"/>
      <c r="F31" s="12" t="s">
        <v>0</v>
      </c>
      <c r="G31" s="476">
        <f>'32【道路新設事業】（入力用）'!G31</f>
        <v>0</v>
      </c>
      <c r="H31" s="476"/>
      <c r="I31" s="12" t="s">
        <v>1</v>
      </c>
      <c r="J31" s="476">
        <f>'32【道路新設事業】（入力用）'!J31</f>
        <v>0</v>
      </c>
      <c r="K31" s="476"/>
      <c r="L31" s="12" t="s">
        <v>23</v>
      </c>
      <c r="AG31" s="13"/>
      <c r="AI31" s="10" t="s">
        <v>89</v>
      </c>
      <c r="AJ31" s="615">
        <f>'32【道路新設事業】（入力用）'!AJ31</f>
        <v>0</v>
      </c>
      <c r="AK31" s="615"/>
      <c r="AL31" s="11" t="s">
        <v>76</v>
      </c>
      <c r="AM31" s="615">
        <f>'32【道路新設事業】（入力用）'!AM31</f>
        <v>0</v>
      </c>
      <c r="AN31" s="615"/>
      <c r="AO31" s="11" t="s">
        <v>76</v>
      </c>
      <c r="AP31" s="615">
        <f>'32【道路新設事業】（入力用）'!AP31</f>
        <v>0</v>
      </c>
      <c r="AQ31" s="615"/>
      <c r="AR31" s="37"/>
      <c r="AS31" s="11" t="s">
        <v>77</v>
      </c>
    </row>
    <row r="32" spans="2:45" ht="18" customHeight="1" x14ac:dyDescent="0.2">
      <c r="D32" s="9"/>
      <c r="E32" s="9"/>
      <c r="F32" s="9"/>
      <c r="G32" s="9"/>
      <c r="AA32" s="518" t="s">
        <v>24</v>
      </c>
      <c r="AB32" s="518"/>
      <c r="AC32" s="519">
        <f>'32【道路新設事業】（入力用）'!AC32</f>
        <v>0</v>
      </c>
      <c r="AD32" s="519"/>
      <c r="AE32" s="519"/>
      <c r="AF32" s="519"/>
      <c r="AG32" s="519"/>
      <c r="AH32" s="519"/>
      <c r="AI32" s="519"/>
      <c r="AJ32" s="519"/>
      <c r="AK32" s="519"/>
      <c r="AL32" s="519"/>
      <c r="AM32" s="519"/>
      <c r="AN32" s="519"/>
      <c r="AO32" s="519"/>
      <c r="AP32" s="519"/>
      <c r="AQ32" s="519"/>
      <c r="AR32" s="519"/>
      <c r="AS32" s="519"/>
    </row>
    <row r="33" spans="2:45" ht="15" customHeight="1" x14ac:dyDescent="0.2">
      <c r="D33" s="9"/>
      <c r="E33" s="9"/>
      <c r="F33" s="9"/>
      <c r="G33" s="9"/>
      <c r="H33" s="3"/>
      <c r="X33" s="520" t="s">
        <v>25</v>
      </c>
      <c r="Y33" s="520"/>
      <c r="Z33" s="520"/>
      <c r="AA33" s="2"/>
      <c r="AB33" s="2"/>
      <c r="AC33" s="521">
        <f>'35【建築事業】（入力用）'!AC33</f>
        <v>0</v>
      </c>
      <c r="AD33" s="521"/>
      <c r="AE33" s="521"/>
      <c r="AF33" s="521"/>
      <c r="AG33" s="521"/>
      <c r="AH33" s="521"/>
      <c r="AI33" s="521"/>
      <c r="AJ33" s="521"/>
      <c r="AK33" s="521"/>
      <c r="AL33" s="521"/>
      <c r="AM33" s="521"/>
      <c r="AN33" s="521"/>
      <c r="AS33" s="14"/>
    </row>
    <row r="34" spans="2:45" ht="15" customHeight="1" x14ac:dyDescent="0.2">
      <c r="D34" s="476" t="str">
        <f>'35【建築事業】（入力用）'!D34</f>
        <v>埼玉</v>
      </c>
      <c r="E34" s="476"/>
      <c r="F34" s="476"/>
      <c r="G34" s="476"/>
      <c r="H34" s="12" t="s">
        <v>26</v>
      </c>
      <c r="I34" s="12"/>
      <c r="J34" s="12"/>
      <c r="K34" s="12"/>
      <c r="L34" s="12"/>
      <c r="M34" s="12"/>
      <c r="N34" s="12"/>
      <c r="O34" s="12"/>
      <c r="P34" s="12"/>
      <c r="Q34" s="12"/>
      <c r="R34" s="15"/>
      <c r="S34" s="12"/>
      <c r="Y34" s="9"/>
      <c r="Z34" s="9"/>
      <c r="AA34" s="518" t="s">
        <v>27</v>
      </c>
      <c r="AB34" s="518"/>
      <c r="AC34" s="523" t="str">
        <f>'32【道路新設事業】（入力用）'!AC34</f>
        <v>　　</v>
      </c>
      <c r="AD34" s="523"/>
      <c r="AE34" s="523"/>
      <c r="AF34" s="523"/>
      <c r="AG34" s="523"/>
      <c r="AH34" s="523"/>
      <c r="AI34" s="523"/>
      <c r="AJ34" s="523"/>
      <c r="AK34" s="523"/>
      <c r="AL34" s="523"/>
      <c r="AM34" s="523"/>
      <c r="AN34" s="523"/>
      <c r="AO34" s="523"/>
      <c r="AP34" s="523"/>
      <c r="AQ34" s="523"/>
      <c r="AR34" s="523"/>
      <c r="AS34" s="33"/>
    </row>
    <row r="35" spans="2:45" ht="15" customHeight="1" x14ac:dyDescent="0.2">
      <c r="AC35" s="2"/>
      <c r="AD35" s="3" t="s">
        <v>91</v>
      </c>
    </row>
    <row r="36" spans="2:45" ht="16.149999999999999" customHeight="1" x14ac:dyDescent="0.2">
      <c r="D36" s="16" t="s">
        <v>28</v>
      </c>
      <c r="E36" s="16"/>
      <c r="F36" s="2"/>
      <c r="G36" s="2"/>
      <c r="H36" s="2"/>
      <c r="I36" s="2"/>
      <c r="J36" s="2"/>
      <c r="K36" s="2"/>
      <c r="L36" s="2"/>
      <c r="M36" s="2"/>
      <c r="N36" s="2"/>
      <c r="O36" s="2"/>
      <c r="P36" s="2"/>
      <c r="Q36" s="2"/>
      <c r="R36" s="2"/>
      <c r="S36" s="2"/>
      <c r="T36" s="2"/>
      <c r="U36" s="2"/>
      <c r="V36" s="2"/>
      <c r="W36" s="2"/>
      <c r="X36" s="2"/>
      <c r="AA36" s="480" t="s">
        <v>29</v>
      </c>
      <c r="AB36" s="481"/>
      <c r="AC36" s="486" t="s">
        <v>92</v>
      </c>
      <c r="AD36" s="487"/>
      <c r="AE36" s="487"/>
      <c r="AF36" s="487"/>
      <c r="AG36" s="487"/>
      <c r="AH36" s="488"/>
      <c r="AI36" s="17"/>
      <c r="AJ36" s="492" t="s">
        <v>93</v>
      </c>
      <c r="AK36" s="492"/>
      <c r="AL36" s="492"/>
      <c r="AM36" s="492"/>
      <c r="AN36" s="492"/>
      <c r="AO36" s="20"/>
      <c r="AP36" s="494" t="s">
        <v>94</v>
      </c>
      <c r="AQ36" s="495"/>
      <c r="AR36" s="495"/>
      <c r="AS36" s="496"/>
    </row>
    <row r="37" spans="2:45" ht="16.149999999999999" customHeight="1" x14ac:dyDescent="0.2">
      <c r="D37" s="62" t="s">
        <v>95</v>
      </c>
      <c r="E37" s="16"/>
      <c r="F37" s="2"/>
      <c r="G37" s="2"/>
      <c r="H37" s="2"/>
      <c r="I37" s="2"/>
      <c r="J37" s="2"/>
      <c r="K37" s="2"/>
      <c r="L37" s="2"/>
      <c r="M37" s="2"/>
      <c r="N37" s="2"/>
      <c r="O37" s="2"/>
      <c r="P37" s="2"/>
      <c r="Q37" s="2"/>
      <c r="R37" s="2"/>
      <c r="S37" s="2"/>
      <c r="T37" s="2"/>
      <c r="U37" s="2"/>
      <c r="V37" s="2"/>
      <c r="W37" s="2"/>
      <c r="X37" s="2"/>
      <c r="AA37" s="482"/>
      <c r="AB37" s="483"/>
      <c r="AC37" s="489"/>
      <c r="AD37" s="490"/>
      <c r="AE37" s="490"/>
      <c r="AF37" s="490"/>
      <c r="AG37" s="490"/>
      <c r="AH37" s="491"/>
      <c r="AI37" s="3"/>
      <c r="AJ37" s="493"/>
      <c r="AK37" s="493"/>
      <c r="AL37" s="493"/>
      <c r="AM37" s="493"/>
      <c r="AN37" s="493"/>
      <c r="AO37" s="19"/>
      <c r="AP37" s="497"/>
      <c r="AQ37" s="498"/>
      <c r="AR37" s="498"/>
      <c r="AS37" s="499"/>
    </row>
    <row r="38" spans="2:45" ht="16.149999999999999" customHeight="1" x14ac:dyDescent="0.2">
      <c r="D38" s="16" t="s">
        <v>96</v>
      </c>
      <c r="E38" s="16"/>
      <c r="F38" s="2"/>
      <c r="G38" s="2"/>
      <c r="H38" s="2"/>
      <c r="I38" s="2"/>
      <c r="J38" s="2"/>
      <c r="K38" s="2"/>
      <c r="L38" s="2"/>
      <c r="M38" s="2"/>
      <c r="N38" s="2"/>
      <c r="O38" s="2"/>
      <c r="P38" s="2"/>
      <c r="Q38" s="2"/>
      <c r="R38" s="2"/>
      <c r="S38" s="2"/>
      <c r="T38" s="2"/>
      <c r="U38" s="2"/>
      <c r="V38" s="2"/>
      <c r="W38" s="2"/>
      <c r="X38" s="2"/>
      <c r="AA38" s="482"/>
      <c r="AB38" s="483"/>
      <c r="AC38" s="500">
        <f>'35【建築事業】（入力用）'!AC38</f>
        <v>0</v>
      </c>
      <c r="AD38" s="501"/>
      <c r="AE38" s="501"/>
      <c r="AF38" s="501"/>
      <c r="AG38" s="501"/>
      <c r="AH38" s="502"/>
      <c r="AI38" s="506">
        <f>'35【建築事業】（入力用）'!AI38</f>
        <v>0</v>
      </c>
      <c r="AJ38" s="507"/>
      <c r="AK38" s="507"/>
      <c r="AL38" s="507"/>
      <c r="AM38" s="507"/>
      <c r="AN38" s="507"/>
      <c r="AO38" s="611"/>
      <c r="AP38" s="512">
        <f>'35【建築事業】（入力用）'!AP38</f>
        <v>0</v>
      </c>
      <c r="AQ38" s="513"/>
      <c r="AR38" s="513"/>
      <c r="AS38" s="514"/>
    </row>
    <row r="39" spans="2:45" ht="16.149999999999999" customHeight="1" x14ac:dyDescent="0.2">
      <c r="D39" s="18"/>
      <c r="E39" s="16"/>
      <c r="F39" s="2"/>
      <c r="G39" s="2"/>
      <c r="H39" s="2"/>
      <c r="I39" s="2"/>
      <c r="J39" s="2"/>
      <c r="K39" s="2"/>
      <c r="L39" s="2"/>
      <c r="M39" s="2"/>
      <c r="N39" s="2"/>
      <c r="O39" s="2"/>
      <c r="P39" s="2"/>
      <c r="Q39" s="2"/>
      <c r="R39" s="2"/>
      <c r="S39" s="2"/>
      <c r="T39" s="2"/>
      <c r="U39" s="2"/>
      <c r="V39" s="2"/>
      <c r="W39" s="2"/>
      <c r="X39" s="2"/>
      <c r="AA39" s="484"/>
      <c r="AB39" s="485"/>
      <c r="AC39" s="503"/>
      <c r="AD39" s="504"/>
      <c r="AE39" s="504"/>
      <c r="AF39" s="504"/>
      <c r="AG39" s="504"/>
      <c r="AH39" s="505"/>
      <c r="AI39" s="509"/>
      <c r="AJ39" s="510"/>
      <c r="AK39" s="510"/>
      <c r="AL39" s="510"/>
      <c r="AM39" s="510"/>
      <c r="AN39" s="510"/>
      <c r="AO39" s="612"/>
      <c r="AP39" s="515"/>
      <c r="AQ39" s="516"/>
      <c r="AR39" s="516"/>
      <c r="AS39" s="517"/>
    </row>
    <row r="40" spans="2:45" ht="9" customHeight="1" x14ac:dyDescent="0.2">
      <c r="D40" s="18"/>
      <c r="E40" s="16"/>
      <c r="F40" s="2"/>
      <c r="G40" s="2"/>
      <c r="H40" s="2"/>
      <c r="I40" s="2"/>
      <c r="J40" s="2"/>
      <c r="K40" s="2"/>
      <c r="L40" s="2"/>
      <c r="M40" s="2"/>
      <c r="N40" s="2"/>
      <c r="O40" s="2"/>
      <c r="P40" s="2"/>
      <c r="Q40" s="2"/>
      <c r="R40" s="2"/>
      <c r="S40" s="2"/>
      <c r="T40" s="2"/>
      <c r="U40" s="2"/>
      <c r="V40" s="2"/>
      <c r="W40" s="2"/>
      <c r="X40" s="2"/>
      <c r="AA40" s="29"/>
      <c r="AB40" s="29"/>
      <c r="AC40" s="38"/>
      <c r="AD40" s="38"/>
      <c r="AE40" s="38"/>
      <c r="AF40" s="38"/>
      <c r="AG40" s="38"/>
      <c r="AH40" s="38"/>
      <c r="AI40" s="38"/>
      <c r="AJ40" s="38"/>
      <c r="AK40" s="38"/>
      <c r="AL40" s="38"/>
      <c r="AM40" s="38"/>
      <c r="AN40" s="38"/>
      <c r="AO40" s="11"/>
      <c r="AP40" s="38"/>
      <c r="AQ40" s="30"/>
      <c r="AR40" s="30"/>
      <c r="AS40" s="30"/>
    </row>
    <row r="41" spans="2:45" ht="9" customHeight="1" x14ac:dyDescent="0.2">
      <c r="AQ41" s="31"/>
      <c r="AR41" s="31"/>
      <c r="AS41" s="31"/>
    </row>
    <row r="42" spans="2:45" ht="7.5" customHeight="1" x14ac:dyDescent="0.2">
      <c r="X42" s="3"/>
      <c r="Y42" s="3"/>
    </row>
    <row r="43" spans="2:45" ht="10.5" customHeight="1" x14ac:dyDescent="0.2">
      <c r="X43" s="3"/>
      <c r="Y43" s="3"/>
    </row>
    <row r="44" spans="2:45" ht="5.25" customHeight="1" x14ac:dyDescent="0.2">
      <c r="X44" s="3"/>
      <c r="Y44" s="3"/>
    </row>
    <row r="45" spans="2:45" ht="5.25" customHeight="1" x14ac:dyDescent="0.2">
      <c r="X45" s="3"/>
      <c r="Y45" s="3"/>
    </row>
    <row r="46" spans="2:45" ht="5.25" customHeight="1" x14ac:dyDescent="0.2">
      <c r="X46" s="3"/>
      <c r="Y46" s="3"/>
    </row>
    <row r="47" spans="2:45" ht="5.25" customHeight="1" x14ac:dyDescent="0.2">
      <c r="X47" s="3"/>
      <c r="Y47" s="3"/>
    </row>
    <row r="48" spans="2:45" ht="17.25" customHeight="1" x14ac:dyDescent="0.2">
      <c r="B48" s="2" t="s">
        <v>35</v>
      </c>
      <c r="S48" s="9"/>
      <c r="T48" s="9"/>
      <c r="U48" s="9"/>
      <c r="V48" s="9"/>
      <c r="W48" s="9"/>
      <c r="AL48" s="21"/>
      <c r="AM48" s="21"/>
      <c r="AN48" s="21"/>
      <c r="AO48" s="21"/>
    </row>
    <row r="49" spans="2:45" ht="12.75" customHeight="1" x14ac:dyDescent="0.2">
      <c r="M49" s="22"/>
      <c r="N49" s="22"/>
      <c r="O49" s="22"/>
      <c r="P49" s="22"/>
      <c r="Q49" s="22"/>
      <c r="R49" s="22"/>
      <c r="S49" s="22"/>
      <c r="T49" s="23"/>
      <c r="U49" s="23"/>
      <c r="V49" s="23"/>
      <c r="W49" s="23"/>
      <c r="X49" s="23"/>
      <c r="Y49" s="23"/>
      <c r="Z49" s="23"/>
      <c r="AA49" s="22"/>
      <c r="AB49" s="22"/>
      <c r="AC49" s="22"/>
      <c r="AL49" s="21"/>
      <c r="AM49" s="460" t="s">
        <v>74</v>
      </c>
      <c r="AN49" s="606"/>
      <c r="AO49" s="606"/>
      <c r="AP49" s="607"/>
    </row>
    <row r="50" spans="2:45" ht="12.75" customHeight="1" x14ac:dyDescent="0.2">
      <c r="M50" s="22"/>
      <c r="N50" s="22"/>
      <c r="O50" s="22"/>
      <c r="P50" s="22"/>
      <c r="Q50" s="22"/>
      <c r="R50" s="22"/>
      <c r="S50" s="22"/>
      <c r="T50" s="23"/>
      <c r="U50" s="23"/>
      <c r="V50" s="23"/>
      <c r="W50" s="23"/>
      <c r="X50" s="23"/>
      <c r="Y50" s="23"/>
      <c r="Z50" s="23"/>
      <c r="AA50" s="22"/>
      <c r="AB50" s="22"/>
      <c r="AC50" s="22"/>
      <c r="AL50" s="21"/>
      <c r="AM50" s="608"/>
      <c r="AN50" s="609"/>
      <c r="AO50" s="609"/>
      <c r="AP50" s="610"/>
    </row>
    <row r="51" spans="2:45" ht="12.75" customHeight="1" x14ac:dyDescent="0.2">
      <c r="M51" s="22"/>
      <c r="N51" s="22"/>
      <c r="O51" s="22"/>
      <c r="P51" s="22"/>
      <c r="Q51" s="22"/>
      <c r="R51" s="22"/>
      <c r="S51" s="22"/>
      <c r="T51" s="22"/>
      <c r="U51" s="22"/>
      <c r="V51" s="22"/>
      <c r="W51" s="22"/>
      <c r="X51" s="22"/>
      <c r="Y51" s="22"/>
      <c r="Z51" s="22"/>
      <c r="AA51" s="22"/>
      <c r="AB51" s="22"/>
      <c r="AC51" s="22"/>
      <c r="AL51" s="21"/>
      <c r="AM51" s="21"/>
      <c r="AN51" s="40"/>
      <c r="AO51" s="40"/>
    </row>
    <row r="52" spans="2:45" ht="6" customHeight="1" x14ac:dyDescent="0.2">
      <c r="M52" s="22"/>
      <c r="N52" s="22"/>
      <c r="O52" s="22"/>
      <c r="P52" s="22"/>
      <c r="Q52" s="22"/>
      <c r="R52" s="22"/>
      <c r="S52" s="22"/>
      <c r="T52" s="22"/>
      <c r="U52" s="22"/>
      <c r="V52" s="22"/>
      <c r="W52" s="22"/>
      <c r="X52" s="22"/>
      <c r="Y52" s="22"/>
      <c r="Z52" s="22"/>
      <c r="AA52" s="22"/>
      <c r="AB52" s="22"/>
      <c r="AC52" s="22"/>
      <c r="AL52" s="21"/>
      <c r="AM52" s="21"/>
    </row>
    <row r="53" spans="2:45" ht="12.75" customHeight="1" x14ac:dyDescent="0.2">
      <c r="B53" s="466" t="s">
        <v>2</v>
      </c>
      <c r="C53" s="467"/>
      <c r="D53" s="467"/>
      <c r="E53" s="467"/>
      <c r="F53" s="467"/>
      <c r="G53" s="467"/>
      <c r="H53" s="467"/>
      <c r="I53" s="467"/>
      <c r="J53" s="469" t="s">
        <v>10</v>
      </c>
      <c r="K53" s="469"/>
      <c r="L53" s="41" t="s">
        <v>3</v>
      </c>
      <c r="M53" s="469" t="s">
        <v>11</v>
      </c>
      <c r="N53" s="469"/>
      <c r="O53" s="470" t="s">
        <v>12</v>
      </c>
      <c r="P53" s="469"/>
      <c r="Q53" s="469"/>
      <c r="R53" s="469"/>
      <c r="S53" s="469"/>
      <c r="T53" s="469"/>
      <c r="U53" s="469" t="s">
        <v>13</v>
      </c>
      <c r="V53" s="469"/>
      <c r="W53" s="469"/>
      <c r="AD53" s="11"/>
      <c r="AE53" s="11"/>
      <c r="AF53" s="11"/>
      <c r="AG53" s="11"/>
      <c r="AH53" s="11"/>
      <c r="AI53" s="11"/>
      <c r="AJ53" s="11"/>
      <c r="AL53" s="471">
        <f>$AL$9</f>
        <v>0</v>
      </c>
      <c r="AM53" s="472"/>
      <c r="AN53" s="406" t="s">
        <v>4</v>
      </c>
      <c r="AO53" s="406"/>
      <c r="AP53" s="472"/>
      <c r="AQ53" s="472"/>
      <c r="AR53" s="406" t="s">
        <v>5</v>
      </c>
      <c r="AS53" s="407"/>
    </row>
    <row r="54" spans="2:45" ht="13.9" customHeight="1" x14ac:dyDescent="0.2">
      <c r="B54" s="467"/>
      <c r="C54" s="467"/>
      <c r="D54" s="467"/>
      <c r="E54" s="467"/>
      <c r="F54" s="467"/>
      <c r="G54" s="467"/>
      <c r="H54" s="467"/>
      <c r="I54" s="467"/>
      <c r="J54" s="412" t="str">
        <f>$J$10</f>
        <v>1</v>
      </c>
      <c r="K54" s="414" t="str">
        <f>$K$10</f>
        <v>1</v>
      </c>
      <c r="L54" s="417" t="str">
        <f>$L$10</f>
        <v>1</v>
      </c>
      <c r="M54" s="420" t="str">
        <f>$M$10</f>
        <v>0</v>
      </c>
      <c r="N54" s="414" t="str">
        <f>$N$10</f>
        <v>5</v>
      </c>
      <c r="O54" s="420" t="str">
        <f>$O$10</f>
        <v>9</v>
      </c>
      <c r="P54" s="423" t="str">
        <f>$P$10</f>
        <v>3</v>
      </c>
      <c r="Q54" s="423" t="str">
        <f>$Q$10</f>
        <v>6</v>
      </c>
      <c r="R54" s="423" t="str">
        <f>$R$10</f>
        <v>0</v>
      </c>
      <c r="S54" s="423" t="str">
        <f>$S$10</f>
        <v>1</v>
      </c>
      <c r="T54" s="414" t="str">
        <f>$T$10</f>
        <v>5</v>
      </c>
      <c r="U54" s="420">
        <f>$U$10</f>
        <v>0</v>
      </c>
      <c r="V54" s="423">
        <f>$V$10</f>
        <v>0</v>
      </c>
      <c r="W54" s="414">
        <f>$W$10</f>
        <v>0</v>
      </c>
      <c r="AD54" s="11"/>
      <c r="AE54" s="11"/>
      <c r="AF54" s="11"/>
      <c r="AG54" s="11"/>
      <c r="AH54" s="11"/>
      <c r="AI54" s="11"/>
      <c r="AJ54" s="11"/>
      <c r="AL54" s="473"/>
      <c r="AM54" s="474"/>
      <c r="AN54" s="408"/>
      <c r="AO54" s="408"/>
      <c r="AP54" s="474"/>
      <c r="AQ54" s="474"/>
      <c r="AR54" s="408"/>
      <c r="AS54" s="409"/>
    </row>
    <row r="55" spans="2:45" ht="9" customHeight="1" x14ac:dyDescent="0.2">
      <c r="B55" s="467"/>
      <c r="C55" s="467"/>
      <c r="D55" s="467"/>
      <c r="E55" s="467"/>
      <c r="F55" s="467"/>
      <c r="G55" s="467"/>
      <c r="H55" s="467"/>
      <c r="I55" s="467"/>
      <c r="J55" s="413"/>
      <c r="K55" s="415"/>
      <c r="L55" s="418"/>
      <c r="M55" s="421"/>
      <c r="N55" s="415"/>
      <c r="O55" s="421"/>
      <c r="P55" s="424"/>
      <c r="Q55" s="424"/>
      <c r="R55" s="424"/>
      <c r="S55" s="424"/>
      <c r="T55" s="415"/>
      <c r="U55" s="421"/>
      <c r="V55" s="424"/>
      <c r="W55" s="415"/>
      <c r="AD55" s="11"/>
      <c r="AE55" s="11"/>
      <c r="AF55" s="11"/>
      <c r="AG55" s="11"/>
      <c r="AH55" s="11"/>
      <c r="AI55" s="11"/>
      <c r="AJ55" s="11"/>
      <c r="AL55" s="475"/>
      <c r="AM55" s="476"/>
      <c r="AN55" s="410"/>
      <c r="AO55" s="410"/>
      <c r="AP55" s="476"/>
      <c r="AQ55" s="476"/>
      <c r="AR55" s="410"/>
      <c r="AS55" s="411"/>
    </row>
    <row r="56" spans="2:45" ht="6" customHeight="1" x14ac:dyDescent="0.2">
      <c r="B56" s="468"/>
      <c r="C56" s="468"/>
      <c r="D56" s="468"/>
      <c r="E56" s="468"/>
      <c r="F56" s="468"/>
      <c r="G56" s="468"/>
      <c r="H56" s="468"/>
      <c r="I56" s="468"/>
      <c r="J56" s="413"/>
      <c r="K56" s="416"/>
      <c r="L56" s="419"/>
      <c r="M56" s="422"/>
      <c r="N56" s="416"/>
      <c r="O56" s="422"/>
      <c r="P56" s="425"/>
      <c r="Q56" s="425"/>
      <c r="R56" s="425"/>
      <c r="S56" s="425"/>
      <c r="T56" s="416"/>
      <c r="U56" s="422"/>
      <c r="V56" s="425"/>
      <c r="W56" s="416"/>
    </row>
    <row r="57" spans="2:45" ht="15" customHeight="1" x14ac:dyDescent="0.2">
      <c r="B57" s="391" t="s">
        <v>36</v>
      </c>
      <c r="C57" s="392"/>
      <c r="D57" s="392"/>
      <c r="E57" s="392"/>
      <c r="F57" s="392"/>
      <c r="G57" s="392"/>
      <c r="H57" s="392"/>
      <c r="I57" s="393"/>
      <c r="J57" s="391" t="s">
        <v>6</v>
      </c>
      <c r="K57" s="392"/>
      <c r="L57" s="392"/>
      <c r="M57" s="392"/>
      <c r="N57" s="400"/>
      <c r="O57" s="403" t="s">
        <v>37</v>
      </c>
      <c r="P57" s="392"/>
      <c r="Q57" s="392"/>
      <c r="R57" s="392"/>
      <c r="S57" s="392"/>
      <c r="T57" s="392"/>
      <c r="U57" s="393"/>
      <c r="V57" s="42" t="s">
        <v>30</v>
      </c>
      <c r="W57" s="43"/>
      <c r="X57" s="43"/>
      <c r="Y57" s="426" t="s">
        <v>83</v>
      </c>
      <c r="Z57" s="426"/>
      <c r="AA57" s="426"/>
      <c r="AB57" s="426"/>
      <c r="AC57" s="426"/>
      <c r="AD57" s="426"/>
      <c r="AE57" s="426"/>
      <c r="AF57" s="426"/>
      <c r="AG57" s="426"/>
      <c r="AH57" s="426"/>
      <c r="AI57" s="43"/>
      <c r="AJ57" s="43"/>
      <c r="AK57" s="44"/>
      <c r="AL57" s="427" t="s">
        <v>75</v>
      </c>
      <c r="AM57" s="427"/>
      <c r="AN57" s="428" t="s">
        <v>46</v>
      </c>
      <c r="AO57" s="428"/>
      <c r="AP57" s="428"/>
      <c r="AQ57" s="428"/>
      <c r="AR57" s="428"/>
      <c r="AS57" s="429"/>
    </row>
    <row r="58" spans="2:45" ht="13.9" customHeight="1" x14ac:dyDescent="0.2">
      <c r="B58" s="394"/>
      <c r="C58" s="395"/>
      <c r="D58" s="395"/>
      <c r="E58" s="395"/>
      <c r="F58" s="395"/>
      <c r="G58" s="395"/>
      <c r="H58" s="395"/>
      <c r="I58" s="396"/>
      <c r="J58" s="394"/>
      <c r="K58" s="395"/>
      <c r="L58" s="395"/>
      <c r="M58" s="395"/>
      <c r="N58" s="401"/>
      <c r="O58" s="404"/>
      <c r="P58" s="395"/>
      <c r="Q58" s="395"/>
      <c r="R58" s="395"/>
      <c r="S58" s="395"/>
      <c r="T58" s="395"/>
      <c r="U58" s="396"/>
      <c r="V58" s="430" t="s">
        <v>7</v>
      </c>
      <c r="W58" s="431"/>
      <c r="X58" s="431"/>
      <c r="Y58" s="432"/>
      <c r="Z58" s="436" t="s">
        <v>16</v>
      </c>
      <c r="AA58" s="437"/>
      <c r="AB58" s="437"/>
      <c r="AC58" s="438"/>
      <c r="AD58" s="442" t="s">
        <v>17</v>
      </c>
      <c r="AE58" s="443"/>
      <c r="AF58" s="443"/>
      <c r="AG58" s="444"/>
      <c r="AH58" s="604" t="s">
        <v>41</v>
      </c>
      <c r="AI58" s="406"/>
      <c r="AJ58" s="406"/>
      <c r="AK58" s="407"/>
      <c r="AL58" s="454" t="s">
        <v>38</v>
      </c>
      <c r="AM58" s="454"/>
      <c r="AN58" s="456" t="s">
        <v>19</v>
      </c>
      <c r="AO58" s="457"/>
      <c r="AP58" s="457"/>
      <c r="AQ58" s="457"/>
      <c r="AR58" s="458"/>
      <c r="AS58" s="459"/>
    </row>
    <row r="59" spans="2:45" ht="13.9" customHeight="1" x14ac:dyDescent="0.2">
      <c r="B59" s="599"/>
      <c r="C59" s="600"/>
      <c r="D59" s="600"/>
      <c r="E59" s="600"/>
      <c r="F59" s="600"/>
      <c r="G59" s="600"/>
      <c r="H59" s="600"/>
      <c r="I59" s="601"/>
      <c r="J59" s="599"/>
      <c r="K59" s="600"/>
      <c r="L59" s="600"/>
      <c r="M59" s="600"/>
      <c r="N59" s="602"/>
      <c r="O59" s="603"/>
      <c r="P59" s="600"/>
      <c r="Q59" s="600"/>
      <c r="R59" s="600"/>
      <c r="S59" s="600"/>
      <c r="T59" s="600"/>
      <c r="U59" s="601"/>
      <c r="V59" s="433"/>
      <c r="W59" s="434"/>
      <c r="X59" s="434"/>
      <c r="Y59" s="435"/>
      <c r="Z59" s="439"/>
      <c r="AA59" s="440"/>
      <c r="AB59" s="440"/>
      <c r="AC59" s="441"/>
      <c r="AD59" s="445"/>
      <c r="AE59" s="446"/>
      <c r="AF59" s="446"/>
      <c r="AG59" s="447"/>
      <c r="AH59" s="605"/>
      <c r="AI59" s="410"/>
      <c r="AJ59" s="410"/>
      <c r="AK59" s="411"/>
      <c r="AL59" s="455"/>
      <c r="AM59" s="455"/>
      <c r="AN59" s="389"/>
      <c r="AO59" s="389"/>
      <c r="AP59" s="389"/>
      <c r="AQ59" s="389"/>
      <c r="AR59" s="389"/>
      <c r="AS59" s="390"/>
    </row>
    <row r="60" spans="2:45" ht="18" customHeight="1" x14ac:dyDescent="0.2">
      <c r="B60" s="592">
        <f>'32【道路新設事業】（入力用）'!B60</f>
        <v>0</v>
      </c>
      <c r="C60" s="593"/>
      <c r="D60" s="593"/>
      <c r="E60" s="593"/>
      <c r="F60" s="593"/>
      <c r="G60" s="593"/>
      <c r="H60" s="593"/>
      <c r="I60" s="594"/>
      <c r="J60" s="592">
        <f>'32【道路新設事業】（入力用）'!J60</f>
        <v>0</v>
      </c>
      <c r="K60" s="593"/>
      <c r="L60" s="593"/>
      <c r="M60" s="593"/>
      <c r="N60" s="595"/>
      <c r="O60" s="47">
        <f>'32【道路新設事業】（入力用）'!O60</f>
        <v>0</v>
      </c>
      <c r="P60" s="48" t="s">
        <v>31</v>
      </c>
      <c r="Q60" s="47">
        <f>'32【道路新設事業】（入力用）'!Q60</f>
        <v>0</v>
      </c>
      <c r="R60" s="48" t="s">
        <v>32</v>
      </c>
      <c r="S60" s="47">
        <f>'32【道路新設事業】（入力用）'!S60</f>
        <v>0</v>
      </c>
      <c r="T60" s="377" t="s">
        <v>33</v>
      </c>
      <c r="U60" s="377"/>
      <c r="V60" s="378"/>
      <c r="W60" s="379"/>
      <c r="X60" s="379"/>
      <c r="Y60" s="49" t="s">
        <v>8</v>
      </c>
      <c r="Z60" s="55"/>
      <c r="AA60" s="56"/>
      <c r="AB60" s="56"/>
      <c r="AC60" s="49" t="s">
        <v>8</v>
      </c>
      <c r="AD60" s="55"/>
      <c r="AE60" s="56"/>
      <c r="AF60" s="56"/>
      <c r="AG60" s="52" t="s">
        <v>8</v>
      </c>
      <c r="AH60" s="596"/>
      <c r="AI60" s="597"/>
      <c r="AJ60" s="597"/>
      <c r="AK60" s="598"/>
      <c r="AL60" s="55"/>
      <c r="AM60" s="57"/>
      <c r="AN60" s="365"/>
      <c r="AO60" s="366"/>
      <c r="AP60" s="366"/>
      <c r="AQ60" s="366"/>
      <c r="AR60" s="366"/>
      <c r="AS60" s="52" t="s">
        <v>8</v>
      </c>
    </row>
    <row r="61" spans="2:45" ht="18" customHeight="1" x14ac:dyDescent="0.2">
      <c r="B61" s="586"/>
      <c r="C61" s="587"/>
      <c r="D61" s="587"/>
      <c r="E61" s="587"/>
      <c r="F61" s="587"/>
      <c r="G61" s="587"/>
      <c r="H61" s="587"/>
      <c r="I61" s="588"/>
      <c r="J61" s="586"/>
      <c r="K61" s="587"/>
      <c r="L61" s="587"/>
      <c r="M61" s="587"/>
      <c r="N61" s="590"/>
      <c r="O61" s="27">
        <f>'32【道路新設事業】（入力用）'!O61</f>
        <v>0</v>
      </c>
      <c r="P61" s="33" t="s">
        <v>31</v>
      </c>
      <c r="Q61" s="27">
        <f>'32【道路新設事業】（入力用）'!Q61</f>
        <v>0</v>
      </c>
      <c r="R61" s="33" t="s">
        <v>32</v>
      </c>
      <c r="S61" s="27">
        <f>'32【道路新設事業】（入力用）'!S61</f>
        <v>0</v>
      </c>
      <c r="T61" s="591" t="s">
        <v>34</v>
      </c>
      <c r="U61" s="591"/>
      <c r="V61" s="342">
        <f>'32【道路新設事業】（入力用）'!V61</f>
        <v>0</v>
      </c>
      <c r="W61" s="343"/>
      <c r="X61" s="343"/>
      <c r="Y61" s="343"/>
      <c r="Z61" s="342">
        <f>'32【道路新設事業】（入力用）'!Z61</f>
        <v>0</v>
      </c>
      <c r="AA61" s="343"/>
      <c r="AB61" s="343"/>
      <c r="AC61" s="343"/>
      <c r="AD61" s="342">
        <f>'32【道路新設事業】（入力用）'!AD61</f>
        <v>0</v>
      </c>
      <c r="AE61" s="343"/>
      <c r="AF61" s="343"/>
      <c r="AG61" s="344"/>
      <c r="AH61" s="340">
        <f>'32【道路新設事業】（入力用）'!AH61</f>
        <v>0</v>
      </c>
      <c r="AI61" s="341"/>
      <c r="AJ61" s="341"/>
      <c r="AK61" s="368"/>
      <c r="AL61" s="345" t="str">
        <f>'32【道路新設事業】（入力用）'!AL61</f>
        <v/>
      </c>
      <c r="AM61" s="582"/>
      <c r="AN61" s="342">
        <f>'32【道路新設事業】（入力用）'!AN61</f>
        <v>0</v>
      </c>
      <c r="AO61" s="343"/>
      <c r="AP61" s="343"/>
      <c r="AQ61" s="343"/>
      <c r="AR61" s="343"/>
      <c r="AS61" s="35"/>
    </row>
    <row r="62" spans="2:45" ht="18" customHeight="1" x14ac:dyDescent="0.2">
      <c r="B62" s="583">
        <f>'32【道路新設事業】（入力用）'!B62</f>
        <v>0</v>
      </c>
      <c r="C62" s="584"/>
      <c r="D62" s="584"/>
      <c r="E62" s="584"/>
      <c r="F62" s="584"/>
      <c r="G62" s="584"/>
      <c r="H62" s="584"/>
      <c r="I62" s="585"/>
      <c r="J62" s="583">
        <f>'32【道路新設事業】（入力用）'!J62</f>
        <v>0</v>
      </c>
      <c r="K62" s="584"/>
      <c r="L62" s="584"/>
      <c r="M62" s="584"/>
      <c r="N62" s="589"/>
      <c r="O62" s="26">
        <f>'32【道路新設事業】（入力用）'!O62</f>
        <v>0</v>
      </c>
      <c r="P62" s="11" t="s">
        <v>31</v>
      </c>
      <c r="Q62" s="26">
        <f>'32【道路新設事業】（入力用）'!Q62</f>
        <v>0</v>
      </c>
      <c r="R62" s="11" t="s">
        <v>32</v>
      </c>
      <c r="S62" s="26">
        <f>'32【道路新設事業】（入力用）'!S62</f>
        <v>0</v>
      </c>
      <c r="T62" s="380" t="s">
        <v>33</v>
      </c>
      <c r="U62" s="380"/>
      <c r="V62" s="378"/>
      <c r="W62" s="379"/>
      <c r="X62" s="379"/>
      <c r="Y62" s="54"/>
      <c r="Z62" s="55"/>
      <c r="AA62" s="56"/>
      <c r="AB62" s="56"/>
      <c r="AC62" s="54"/>
      <c r="AD62" s="55"/>
      <c r="AE62" s="56"/>
      <c r="AF62" s="56"/>
      <c r="AG62" s="54"/>
      <c r="AH62" s="365"/>
      <c r="AI62" s="366"/>
      <c r="AJ62" s="366"/>
      <c r="AK62" s="367"/>
      <c r="AL62" s="55"/>
      <c r="AM62" s="57"/>
      <c r="AN62" s="365"/>
      <c r="AO62" s="366"/>
      <c r="AP62" s="366"/>
      <c r="AQ62" s="366"/>
      <c r="AR62" s="366"/>
      <c r="AS62" s="58"/>
    </row>
    <row r="63" spans="2:45" ht="18" customHeight="1" x14ac:dyDescent="0.2">
      <c r="B63" s="586"/>
      <c r="C63" s="587"/>
      <c r="D63" s="587"/>
      <c r="E63" s="587"/>
      <c r="F63" s="587"/>
      <c r="G63" s="587"/>
      <c r="H63" s="587"/>
      <c r="I63" s="588"/>
      <c r="J63" s="586"/>
      <c r="K63" s="587"/>
      <c r="L63" s="587"/>
      <c r="M63" s="587"/>
      <c r="N63" s="590"/>
      <c r="O63" s="27">
        <f>'32【道路新設事業】（入力用）'!O63</f>
        <v>0</v>
      </c>
      <c r="P63" s="33" t="s">
        <v>31</v>
      </c>
      <c r="Q63" s="27">
        <f>'32【道路新設事業】（入力用）'!Q63</f>
        <v>0</v>
      </c>
      <c r="R63" s="33" t="s">
        <v>32</v>
      </c>
      <c r="S63" s="27">
        <f>'32【道路新設事業】（入力用）'!S63</f>
        <v>0</v>
      </c>
      <c r="T63" s="591" t="s">
        <v>34</v>
      </c>
      <c r="U63" s="591"/>
      <c r="V63" s="340">
        <f>'32【道路新設事業】（入力用）'!V63</f>
        <v>0</v>
      </c>
      <c r="W63" s="341"/>
      <c r="X63" s="341"/>
      <c r="Y63" s="341"/>
      <c r="Z63" s="340">
        <f>'32【道路新設事業】（入力用）'!Z63</f>
        <v>0</v>
      </c>
      <c r="AA63" s="341"/>
      <c r="AB63" s="341"/>
      <c r="AC63" s="341"/>
      <c r="AD63" s="340">
        <f>'32【道路新設事業】（入力用）'!AD63</f>
        <v>0</v>
      </c>
      <c r="AE63" s="341"/>
      <c r="AF63" s="341"/>
      <c r="AG63" s="341"/>
      <c r="AH63" s="340">
        <f>'32【道路新設事業】（入力用）'!AH63</f>
        <v>0</v>
      </c>
      <c r="AI63" s="341"/>
      <c r="AJ63" s="341"/>
      <c r="AK63" s="368"/>
      <c r="AL63" s="345" t="str">
        <f>'32【道路新設事業】（入力用）'!AL63</f>
        <v/>
      </c>
      <c r="AM63" s="582"/>
      <c r="AN63" s="342">
        <f>'32【道路新設事業】（入力用）'!AN63</f>
        <v>0</v>
      </c>
      <c r="AO63" s="343"/>
      <c r="AP63" s="343"/>
      <c r="AQ63" s="343"/>
      <c r="AR63" s="343"/>
      <c r="AS63" s="35"/>
    </row>
    <row r="64" spans="2:45" ht="18" customHeight="1" x14ac:dyDescent="0.2">
      <c r="B64" s="583">
        <f>'32【道路新設事業】（入力用）'!B64</f>
        <v>0</v>
      </c>
      <c r="C64" s="584"/>
      <c r="D64" s="584"/>
      <c r="E64" s="584"/>
      <c r="F64" s="584"/>
      <c r="G64" s="584"/>
      <c r="H64" s="584"/>
      <c r="I64" s="585"/>
      <c r="J64" s="583">
        <f>'32【道路新設事業】（入力用）'!J64</f>
        <v>0</v>
      </c>
      <c r="K64" s="584"/>
      <c r="L64" s="584"/>
      <c r="M64" s="584"/>
      <c r="N64" s="589"/>
      <c r="O64" s="26">
        <f>'32【道路新設事業】（入力用）'!O64</f>
        <v>0</v>
      </c>
      <c r="P64" s="11" t="s">
        <v>31</v>
      </c>
      <c r="Q64" s="26">
        <f>'32【道路新設事業】（入力用）'!Q64</f>
        <v>0</v>
      </c>
      <c r="R64" s="11" t="s">
        <v>32</v>
      </c>
      <c r="S64" s="26">
        <f>'32【道路新設事業】（入力用）'!S64</f>
        <v>0</v>
      </c>
      <c r="T64" s="380" t="s">
        <v>33</v>
      </c>
      <c r="U64" s="380"/>
      <c r="V64" s="378"/>
      <c r="W64" s="379"/>
      <c r="X64" s="379"/>
      <c r="Y64" s="54"/>
      <c r="Z64" s="55"/>
      <c r="AA64" s="56"/>
      <c r="AB64" s="56"/>
      <c r="AC64" s="54"/>
      <c r="AD64" s="55"/>
      <c r="AE64" s="56"/>
      <c r="AF64" s="56"/>
      <c r="AG64" s="54"/>
      <c r="AH64" s="365"/>
      <c r="AI64" s="366"/>
      <c r="AJ64" s="366"/>
      <c r="AK64" s="367"/>
      <c r="AL64" s="55"/>
      <c r="AM64" s="57"/>
      <c r="AN64" s="365"/>
      <c r="AO64" s="366"/>
      <c r="AP64" s="366"/>
      <c r="AQ64" s="366"/>
      <c r="AR64" s="366"/>
      <c r="AS64" s="58"/>
    </row>
    <row r="65" spans="2:45" ht="18" customHeight="1" x14ac:dyDescent="0.2">
      <c r="B65" s="586"/>
      <c r="C65" s="587"/>
      <c r="D65" s="587"/>
      <c r="E65" s="587"/>
      <c r="F65" s="587"/>
      <c r="G65" s="587"/>
      <c r="H65" s="587"/>
      <c r="I65" s="588"/>
      <c r="J65" s="586"/>
      <c r="K65" s="587"/>
      <c r="L65" s="587"/>
      <c r="M65" s="587"/>
      <c r="N65" s="590"/>
      <c r="O65" s="27">
        <f>'32【道路新設事業】（入力用）'!O65</f>
        <v>0</v>
      </c>
      <c r="P65" s="33" t="s">
        <v>31</v>
      </c>
      <c r="Q65" s="27">
        <f>'32【道路新設事業】（入力用）'!Q65</f>
        <v>0</v>
      </c>
      <c r="R65" s="33" t="s">
        <v>32</v>
      </c>
      <c r="S65" s="27">
        <f>'32【道路新設事業】（入力用）'!S65</f>
        <v>0</v>
      </c>
      <c r="T65" s="591" t="s">
        <v>34</v>
      </c>
      <c r="U65" s="591"/>
      <c r="V65" s="340">
        <f>'32【道路新設事業】（入力用）'!V65</f>
        <v>0</v>
      </c>
      <c r="W65" s="341"/>
      <c r="X65" s="341"/>
      <c r="Y65" s="341"/>
      <c r="Z65" s="340">
        <f>'32【道路新設事業】（入力用）'!Z65</f>
        <v>0</v>
      </c>
      <c r="AA65" s="341"/>
      <c r="AB65" s="341"/>
      <c r="AC65" s="341"/>
      <c r="AD65" s="340">
        <f>'32【道路新設事業】（入力用）'!AD65</f>
        <v>0</v>
      </c>
      <c r="AE65" s="341"/>
      <c r="AF65" s="341"/>
      <c r="AG65" s="341"/>
      <c r="AH65" s="340">
        <f>'32【道路新設事業】（入力用）'!AH65</f>
        <v>0</v>
      </c>
      <c r="AI65" s="341"/>
      <c r="AJ65" s="341"/>
      <c r="AK65" s="368"/>
      <c r="AL65" s="345" t="str">
        <f>'32【道路新設事業】（入力用）'!AL65</f>
        <v/>
      </c>
      <c r="AM65" s="582"/>
      <c r="AN65" s="342">
        <f>'32【道路新設事業】（入力用）'!AN65</f>
        <v>0</v>
      </c>
      <c r="AO65" s="343"/>
      <c r="AP65" s="343"/>
      <c r="AQ65" s="343"/>
      <c r="AR65" s="343"/>
      <c r="AS65" s="35"/>
    </row>
    <row r="66" spans="2:45" ht="18" customHeight="1" x14ac:dyDescent="0.2">
      <c r="B66" s="583">
        <f>'32【道路新設事業】（入力用）'!B66</f>
        <v>0</v>
      </c>
      <c r="C66" s="584"/>
      <c r="D66" s="584"/>
      <c r="E66" s="584"/>
      <c r="F66" s="584"/>
      <c r="G66" s="584"/>
      <c r="H66" s="584"/>
      <c r="I66" s="585"/>
      <c r="J66" s="583">
        <f>'32【道路新設事業】（入力用）'!J66</f>
        <v>0</v>
      </c>
      <c r="K66" s="584"/>
      <c r="L66" s="584"/>
      <c r="M66" s="584"/>
      <c r="N66" s="589"/>
      <c r="O66" s="26">
        <f>'32【道路新設事業】（入力用）'!O66</f>
        <v>0</v>
      </c>
      <c r="P66" s="11" t="s">
        <v>31</v>
      </c>
      <c r="Q66" s="26">
        <f>'32【道路新設事業】（入力用）'!Q66</f>
        <v>0</v>
      </c>
      <c r="R66" s="11" t="s">
        <v>32</v>
      </c>
      <c r="S66" s="26">
        <f>'32【道路新設事業】（入力用）'!S66</f>
        <v>0</v>
      </c>
      <c r="T66" s="380" t="s">
        <v>33</v>
      </c>
      <c r="U66" s="380"/>
      <c r="V66" s="378"/>
      <c r="W66" s="379"/>
      <c r="X66" s="379"/>
      <c r="Y66" s="54"/>
      <c r="Z66" s="55"/>
      <c r="AA66" s="56"/>
      <c r="AB66" s="56"/>
      <c r="AC66" s="54"/>
      <c r="AD66" s="55"/>
      <c r="AE66" s="56"/>
      <c r="AF66" s="56"/>
      <c r="AG66" s="54"/>
      <c r="AH66" s="365"/>
      <c r="AI66" s="366"/>
      <c r="AJ66" s="366"/>
      <c r="AK66" s="367"/>
      <c r="AL66" s="55"/>
      <c r="AM66" s="57"/>
      <c r="AN66" s="365"/>
      <c r="AO66" s="366"/>
      <c r="AP66" s="366"/>
      <c r="AQ66" s="366"/>
      <c r="AR66" s="366"/>
      <c r="AS66" s="58"/>
    </row>
    <row r="67" spans="2:45" ht="18" customHeight="1" x14ac:dyDescent="0.2">
      <c r="B67" s="586"/>
      <c r="C67" s="587"/>
      <c r="D67" s="587"/>
      <c r="E67" s="587"/>
      <c r="F67" s="587"/>
      <c r="G67" s="587"/>
      <c r="H67" s="587"/>
      <c r="I67" s="588"/>
      <c r="J67" s="586"/>
      <c r="K67" s="587"/>
      <c r="L67" s="587"/>
      <c r="M67" s="587"/>
      <c r="N67" s="590"/>
      <c r="O67" s="27">
        <f>'32【道路新設事業】（入力用）'!O67</f>
        <v>0</v>
      </c>
      <c r="P67" s="33" t="s">
        <v>31</v>
      </c>
      <c r="Q67" s="27">
        <f>'32【道路新設事業】（入力用）'!Q67</f>
        <v>0</v>
      </c>
      <c r="R67" s="33" t="s">
        <v>32</v>
      </c>
      <c r="S67" s="27">
        <f>'32【道路新設事業】（入力用）'!S67</f>
        <v>0</v>
      </c>
      <c r="T67" s="591" t="s">
        <v>34</v>
      </c>
      <c r="U67" s="591"/>
      <c r="V67" s="340">
        <f>'32【道路新設事業】（入力用）'!V67</f>
        <v>0</v>
      </c>
      <c r="W67" s="341"/>
      <c r="X67" s="341"/>
      <c r="Y67" s="341"/>
      <c r="Z67" s="340">
        <f>'32【道路新設事業】（入力用）'!Z67</f>
        <v>0</v>
      </c>
      <c r="AA67" s="341"/>
      <c r="AB67" s="341"/>
      <c r="AC67" s="341"/>
      <c r="AD67" s="340">
        <f>'32【道路新設事業】（入力用）'!AD67</f>
        <v>0</v>
      </c>
      <c r="AE67" s="341"/>
      <c r="AF67" s="341"/>
      <c r="AG67" s="341"/>
      <c r="AH67" s="340">
        <f>'32【道路新設事業】（入力用）'!AH67</f>
        <v>0</v>
      </c>
      <c r="AI67" s="341"/>
      <c r="AJ67" s="341"/>
      <c r="AK67" s="368"/>
      <c r="AL67" s="345" t="str">
        <f>'32【道路新設事業】（入力用）'!AL67</f>
        <v/>
      </c>
      <c r="AM67" s="582"/>
      <c r="AN67" s="342">
        <f>'32【道路新設事業】（入力用）'!AN67</f>
        <v>0</v>
      </c>
      <c r="AO67" s="343"/>
      <c r="AP67" s="343"/>
      <c r="AQ67" s="343"/>
      <c r="AR67" s="343"/>
      <c r="AS67" s="35"/>
    </row>
    <row r="68" spans="2:45" ht="18" customHeight="1" x14ac:dyDescent="0.2">
      <c r="B68" s="583">
        <f>'32【道路新設事業】（入力用）'!B68</f>
        <v>0</v>
      </c>
      <c r="C68" s="584"/>
      <c r="D68" s="584"/>
      <c r="E68" s="584"/>
      <c r="F68" s="584"/>
      <c r="G68" s="584"/>
      <c r="H68" s="584"/>
      <c r="I68" s="585"/>
      <c r="J68" s="583">
        <f>'32【道路新設事業】（入力用）'!J68</f>
        <v>0</v>
      </c>
      <c r="K68" s="584"/>
      <c r="L68" s="584"/>
      <c r="M68" s="584"/>
      <c r="N68" s="589"/>
      <c r="O68" s="26">
        <f>'32【道路新設事業】（入力用）'!O68</f>
        <v>0</v>
      </c>
      <c r="P68" s="11" t="s">
        <v>31</v>
      </c>
      <c r="Q68" s="26">
        <f>'32【道路新設事業】（入力用）'!Q68</f>
        <v>0</v>
      </c>
      <c r="R68" s="11" t="s">
        <v>32</v>
      </c>
      <c r="S68" s="26">
        <f>'32【道路新設事業】（入力用）'!S68</f>
        <v>0</v>
      </c>
      <c r="T68" s="380" t="s">
        <v>33</v>
      </c>
      <c r="U68" s="380"/>
      <c r="V68" s="378"/>
      <c r="W68" s="379"/>
      <c r="X68" s="379"/>
      <c r="Y68" s="54"/>
      <c r="Z68" s="55"/>
      <c r="AA68" s="56"/>
      <c r="AB68" s="56"/>
      <c r="AC68" s="54"/>
      <c r="AD68" s="55"/>
      <c r="AE68" s="56"/>
      <c r="AF68" s="56"/>
      <c r="AG68" s="54"/>
      <c r="AH68" s="365"/>
      <c r="AI68" s="366"/>
      <c r="AJ68" s="366"/>
      <c r="AK68" s="367"/>
      <c r="AL68" s="55"/>
      <c r="AM68" s="57"/>
      <c r="AN68" s="365"/>
      <c r="AO68" s="366"/>
      <c r="AP68" s="366"/>
      <c r="AQ68" s="366"/>
      <c r="AR68" s="366"/>
      <c r="AS68" s="58"/>
    </row>
    <row r="69" spans="2:45" ht="18" customHeight="1" x14ac:dyDescent="0.2">
      <c r="B69" s="586"/>
      <c r="C69" s="587"/>
      <c r="D69" s="587"/>
      <c r="E69" s="587"/>
      <c r="F69" s="587"/>
      <c r="G69" s="587"/>
      <c r="H69" s="587"/>
      <c r="I69" s="588"/>
      <c r="J69" s="586"/>
      <c r="K69" s="587"/>
      <c r="L69" s="587"/>
      <c r="M69" s="587"/>
      <c r="N69" s="590"/>
      <c r="O69" s="27">
        <f>'32【道路新設事業】（入力用）'!O69</f>
        <v>0</v>
      </c>
      <c r="P69" s="33" t="s">
        <v>31</v>
      </c>
      <c r="Q69" s="27">
        <f>'32【道路新設事業】（入力用）'!Q69</f>
        <v>0</v>
      </c>
      <c r="R69" s="33" t="s">
        <v>32</v>
      </c>
      <c r="S69" s="27">
        <f>'32【道路新設事業】（入力用）'!S69</f>
        <v>0</v>
      </c>
      <c r="T69" s="591" t="s">
        <v>34</v>
      </c>
      <c r="U69" s="591"/>
      <c r="V69" s="340">
        <f>'32【道路新設事業】（入力用）'!V69</f>
        <v>0</v>
      </c>
      <c r="W69" s="341"/>
      <c r="X69" s="341"/>
      <c r="Y69" s="341"/>
      <c r="Z69" s="340">
        <f>'32【道路新設事業】（入力用）'!Z69</f>
        <v>0</v>
      </c>
      <c r="AA69" s="341"/>
      <c r="AB69" s="341"/>
      <c r="AC69" s="341"/>
      <c r="AD69" s="340">
        <f>'32【道路新設事業】（入力用）'!AD69</f>
        <v>0</v>
      </c>
      <c r="AE69" s="341"/>
      <c r="AF69" s="341"/>
      <c r="AG69" s="341"/>
      <c r="AH69" s="340">
        <f>'32【道路新設事業】（入力用）'!AH69</f>
        <v>0</v>
      </c>
      <c r="AI69" s="341"/>
      <c r="AJ69" s="341"/>
      <c r="AK69" s="368"/>
      <c r="AL69" s="345" t="str">
        <f>'32【道路新設事業】（入力用）'!AL69</f>
        <v/>
      </c>
      <c r="AM69" s="582"/>
      <c r="AN69" s="342">
        <f>'32【道路新設事業】（入力用）'!AN69</f>
        <v>0</v>
      </c>
      <c r="AO69" s="343"/>
      <c r="AP69" s="343"/>
      <c r="AQ69" s="343"/>
      <c r="AR69" s="343"/>
      <c r="AS69" s="35"/>
    </row>
    <row r="70" spans="2:45" ht="18" customHeight="1" x14ac:dyDescent="0.2">
      <c r="B70" s="583">
        <f>'32【道路新設事業】（入力用）'!B70</f>
        <v>0</v>
      </c>
      <c r="C70" s="584"/>
      <c r="D70" s="584"/>
      <c r="E70" s="584"/>
      <c r="F70" s="584"/>
      <c r="G70" s="584"/>
      <c r="H70" s="584"/>
      <c r="I70" s="585"/>
      <c r="J70" s="583">
        <f>'32【道路新設事業】（入力用）'!J70</f>
        <v>0</v>
      </c>
      <c r="K70" s="584"/>
      <c r="L70" s="584"/>
      <c r="M70" s="584"/>
      <c r="N70" s="589"/>
      <c r="O70" s="26">
        <f>'32【道路新設事業】（入力用）'!O70</f>
        <v>0</v>
      </c>
      <c r="P70" s="11" t="s">
        <v>31</v>
      </c>
      <c r="Q70" s="26">
        <f>'32【道路新設事業】（入力用）'!Q70</f>
        <v>0</v>
      </c>
      <c r="R70" s="11" t="s">
        <v>32</v>
      </c>
      <c r="S70" s="26">
        <f>'32【道路新設事業】（入力用）'!S70</f>
        <v>0</v>
      </c>
      <c r="T70" s="380" t="s">
        <v>33</v>
      </c>
      <c r="U70" s="380"/>
      <c r="V70" s="378"/>
      <c r="W70" s="379"/>
      <c r="X70" s="379"/>
      <c r="Y70" s="54"/>
      <c r="Z70" s="55"/>
      <c r="AA70" s="56"/>
      <c r="AB70" s="56"/>
      <c r="AC70" s="54"/>
      <c r="AD70" s="55"/>
      <c r="AE70" s="56"/>
      <c r="AF70" s="56"/>
      <c r="AG70" s="54"/>
      <c r="AH70" s="365"/>
      <c r="AI70" s="366"/>
      <c r="AJ70" s="366"/>
      <c r="AK70" s="367"/>
      <c r="AL70" s="55"/>
      <c r="AM70" s="57"/>
      <c r="AN70" s="365"/>
      <c r="AO70" s="366"/>
      <c r="AP70" s="366"/>
      <c r="AQ70" s="366"/>
      <c r="AR70" s="366"/>
      <c r="AS70" s="58"/>
    </row>
    <row r="71" spans="2:45" ht="18" customHeight="1" x14ac:dyDescent="0.2">
      <c r="B71" s="586"/>
      <c r="C71" s="587"/>
      <c r="D71" s="587"/>
      <c r="E71" s="587"/>
      <c r="F71" s="587"/>
      <c r="G71" s="587"/>
      <c r="H71" s="587"/>
      <c r="I71" s="588"/>
      <c r="J71" s="586"/>
      <c r="K71" s="587"/>
      <c r="L71" s="587"/>
      <c r="M71" s="587"/>
      <c r="N71" s="590"/>
      <c r="O71" s="27">
        <f>'32【道路新設事業】（入力用）'!O71</f>
        <v>0</v>
      </c>
      <c r="P71" s="33" t="s">
        <v>31</v>
      </c>
      <c r="Q71" s="27">
        <f>'32【道路新設事業】（入力用）'!Q71</f>
        <v>0</v>
      </c>
      <c r="R71" s="33" t="s">
        <v>32</v>
      </c>
      <c r="S71" s="27">
        <f>'32【道路新設事業】（入力用）'!S71</f>
        <v>0</v>
      </c>
      <c r="T71" s="591" t="s">
        <v>34</v>
      </c>
      <c r="U71" s="591"/>
      <c r="V71" s="340">
        <f>'32【道路新設事業】（入力用）'!V71</f>
        <v>0</v>
      </c>
      <c r="W71" s="341"/>
      <c r="X71" s="341"/>
      <c r="Y71" s="341"/>
      <c r="Z71" s="340">
        <f>'32【道路新設事業】（入力用）'!Z71</f>
        <v>0</v>
      </c>
      <c r="AA71" s="341"/>
      <c r="AB71" s="341"/>
      <c r="AC71" s="341"/>
      <c r="AD71" s="340">
        <f>'32【道路新設事業】（入力用）'!AD71</f>
        <v>0</v>
      </c>
      <c r="AE71" s="341"/>
      <c r="AF71" s="341"/>
      <c r="AG71" s="341"/>
      <c r="AH71" s="340">
        <f>'32【道路新設事業】（入力用）'!AH71</f>
        <v>0</v>
      </c>
      <c r="AI71" s="341"/>
      <c r="AJ71" s="341"/>
      <c r="AK71" s="368"/>
      <c r="AL71" s="345" t="str">
        <f>'32【道路新設事業】（入力用）'!AL71</f>
        <v/>
      </c>
      <c r="AM71" s="582"/>
      <c r="AN71" s="342">
        <f>'32【道路新設事業】（入力用）'!AN71</f>
        <v>0</v>
      </c>
      <c r="AO71" s="343"/>
      <c r="AP71" s="343"/>
      <c r="AQ71" s="343"/>
      <c r="AR71" s="343"/>
      <c r="AS71" s="35"/>
    </row>
    <row r="72" spans="2:45" ht="18" customHeight="1" x14ac:dyDescent="0.2">
      <c r="B72" s="583">
        <f>'32【道路新設事業】（入力用）'!B72</f>
        <v>0</v>
      </c>
      <c r="C72" s="584"/>
      <c r="D72" s="584"/>
      <c r="E72" s="584"/>
      <c r="F72" s="584"/>
      <c r="G72" s="584"/>
      <c r="H72" s="584"/>
      <c r="I72" s="585"/>
      <c r="J72" s="583">
        <f>'32【道路新設事業】（入力用）'!J72</f>
        <v>0</v>
      </c>
      <c r="K72" s="584"/>
      <c r="L72" s="584"/>
      <c r="M72" s="584"/>
      <c r="N72" s="589"/>
      <c r="O72" s="26">
        <f>'32【道路新設事業】（入力用）'!O72</f>
        <v>0</v>
      </c>
      <c r="P72" s="11" t="s">
        <v>31</v>
      </c>
      <c r="Q72" s="26">
        <f>'32【道路新設事業】（入力用）'!Q72</f>
        <v>0</v>
      </c>
      <c r="R72" s="11" t="s">
        <v>32</v>
      </c>
      <c r="S72" s="26">
        <f>'32【道路新設事業】（入力用）'!S72</f>
        <v>0</v>
      </c>
      <c r="T72" s="380" t="s">
        <v>33</v>
      </c>
      <c r="U72" s="380"/>
      <c r="V72" s="378"/>
      <c r="W72" s="379"/>
      <c r="X72" s="379"/>
      <c r="Y72" s="54"/>
      <c r="Z72" s="55"/>
      <c r="AA72" s="56"/>
      <c r="AB72" s="56"/>
      <c r="AC72" s="54"/>
      <c r="AD72" s="55"/>
      <c r="AE72" s="56"/>
      <c r="AF72" s="56"/>
      <c r="AG72" s="54"/>
      <c r="AH72" s="365"/>
      <c r="AI72" s="366"/>
      <c r="AJ72" s="366"/>
      <c r="AK72" s="367"/>
      <c r="AL72" s="55"/>
      <c r="AM72" s="57"/>
      <c r="AN72" s="365"/>
      <c r="AO72" s="366"/>
      <c r="AP72" s="366"/>
      <c r="AQ72" s="366"/>
      <c r="AR72" s="366"/>
      <c r="AS72" s="58"/>
    </row>
    <row r="73" spans="2:45" ht="18" customHeight="1" x14ac:dyDescent="0.2">
      <c r="B73" s="586"/>
      <c r="C73" s="587"/>
      <c r="D73" s="587"/>
      <c r="E73" s="587"/>
      <c r="F73" s="587"/>
      <c r="G73" s="587"/>
      <c r="H73" s="587"/>
      <c r="I73" s="588"/>
      <c r="J73" s="586"/>
      <c r="K73" s="587"/>
      <c r="L73" s="587"/>
      <c r="M73" s="587"/>
      <c r="N73" s="590"/>
      <c r="O73" s="27">
        <f>'32【道路新設事業】（入力用）'!O73</f>
        <v>0</v>
      </c>
      <c r="P73" s="33" t="s">
        <v>31</v>
      </c>
      <c r="Q73" s="27">
        <f>'32【道路新設事業】（入力用）'!Q73</f>
        <v>0</v>
      </c>
      <c r="R73" s="33" t="s">
        <v>32</v>
      </c>
      <c r="S73" s="27">
        <f>'32【道路新設事業】（入力用）'!S73</f>
        <v>0</v>
      </c>
      <c r="T73" s="591" t="s">
        <v>34</v>
      </c>
      <c r="U73" s="591"/>
      <c r="V73" s="340">
        <f>'32【道路新設事業】（入力用）'!V73</f>
        <v>0</v>
      </c>
      <c r="W73" s="341"/>
      <c r="X73" s="341"/>
      <c r="Y73" s="341"/>
      <c r="Z73" s="340">
        <f>'32【道路新設事業】（入力用）'!Z73</f>
        <v>0</v>
      </c>
      <c r="AA73" s="341"/>
      <c r="AB73" s="341"/>
      <c r="AC73" s="341"/>
      <c r="AD73" s="340">
        <f>'32【道路新設事業】（入力用）'!AD73</f>
        <v>0</v>
      </c>
      <c r="AE73" s="341"/>
      <c r="AF73" s="341"/>
      <c r="AG73" s="341"/>
      <c r="AH73" s="340">
        <f>'32【道路新設事業】（入力用）'!AH73</f>
        <v>0</v>
      </c>
      <c r="AI73" s="341"/>
      <c r="AJ73" s="341"/>
      <c r="AK73" s="368"/>
      <c r="AL73" s="345" t="str">
        <f>'32【道路新設事業】（入力用）'!AL73</f>
        <v/>
      </c>
      <c r="AM73" s="582"/>
      <c r="AN73" s="342">
        <f>'32【道路新設事業】（入力用）'!AN73</f>
        <v>0</v>
      </c>
      <c r="AO73" s="343"/>
      <c r="AP73" s="343"/>
      <c r="AQ73" s="343"/>
      <c r="AR73" s="343"/>
      <c r="AS73" s="35"/>
    </row>
    <row r="74" spans="2:45" ht="18" customHeight="1" x14ac:dyDescent="0.2">
      <c r="B74" s="583">
        <f>'32【道路新設事業】（入力用）'!B74</f>
        <v>0</v>
      </c>
      <c r="C74" s="584"/>
      <c r="D74" s="584"/>
      <c r="E74" s="584"/>
      <c r="F74" s="584"/>
      <c r="G74" s="584"/>
      <c r="H74" s="584"/>
      <c r="I74" s="585"/>
      <c r="J74" s="583">
        <f>'32【道路新設事業】（入力用）'!J74</f>
        <v>0</v>
      </c>
      <c r="K74" s="584"/>
      <c r="L74" s="584"/>
      <c r="M74" s="584"/>
      <c r="N74" s="589"/>
      <c r="O74" s="26">
        <f>'32【道路新設事業】（入力用）'!O74</f>
        <v>0</v>
      </c>
      <c r="P74" s="11" t="s">
        <v>31</v>
      </c>
      <c r="Q74" s="26">
        <f>'32【道路新設事業】（入力用）'!Q74</f>
        <v>0</v>
      </c>
      <c r="R74" s="11" t="s">
        <v>32</v>
      </c>
      <c r="S74" s="26">
        <f>'32【道路新設事業】（入力用）'!S74</f>
        <v>0</v>
      </c>
      <c r="T74" s="380" t="s">
        <v>33</v>
      </c>
      <c r="U74" s="380"/>
      <c r="V74" s="378"/>
      <c r="W74" s="379"/>
      <c r="X74" s="379"/>
      <c r="Y74" s="54"/>
      <c r="Z74" s="55"/>
      <c r="AA74" s="56"/>
      <c r="AB74" s="56"/>
      <c r="AC74" s="54"/>
      <c r="AD74" s="55"/>
      <c r="AE74" s="56"/>
      <c r="AF74" s="56"/>
      <c r="AG74" s="54"/>
      <c r="AH74" s="365"/>
      <c r="AI74" s="366"/>
      <c r="AJ74" s="366"/>
      <c r="AK74" s="367"/>
      <c r="AL74" s="55"/>
      <c r="AM74" s="57"/>
      <c r="AN74" s="365"/>
      <c r="AO74" s="366"/>
      <c r="AP74" s="366"/>
      <c r="AQ74" s="366"/>
      <c r="AR74" s="366"/>
      <c r="AS74" s="58"/>
    </row>
    <row r="75" spans="2:45" ht="18" customHeight="1" x14ac:dyDescent="0.2">
      <c r="B75" s="586"/>
      <c r="C75" s="587"/>
      <c r="D75" s="587"/>
      <c r="E75" s="587"/>
      <c r="F75" s="587"/>
      <c r="G75" s="587"/>
      <c r="H75" s="587"/>
      <c r="I75" s="588"/>
      <c r="J75" s="586"/>
      <c r="K75" s="587"/>
      <c r="L75" s="587"/>
      <c r="M75" s="587"/>
      <c r="N75" s="590"/>
      <c r="O75" s="27">
        <f>'32【道路新設事業】（入力用）'!O75</f>
        <v>0</v>
      </c>
      <c r="P75" s="33" t="s">
        <v>31</v>
      </c>
      <c r="Q75" s="27">
        <f>'32【道路新設事業】（入力用）'!Q75</f>
        <v>0</v>
      </c>
      <c r="R75" s="33" t="s">
        <v>32</v>
      </c>
      <c r="S75" s="27">
        <f>'32【道路新設事業】（入力用）'!S75</f>
        <v>0</v>
      </c>
      <c r="T75" s="591" t="s">
        <v>34</v>
      </c>
      <c r="U75" s="591"/>
      <c r="V75" s="340">
        <f>'32【道路新設事業】（入力用）'!V75</f>
        <v>0</v>
      </c>
      <c r="W75" s="341"/>
      <c r="X75" s="341"/>
      <c r="Y75" s="341"/>
      <c r="Z75" s="340">
        <f>'32【道路新設事業】（入力用）'!Z75</f>
        <v>0</v>
      </c>
      <c r="AA75" s="341"/>
      <c r="AB75" s="341"/>
      <c r="AC75" s="341"/>
      <c r="AD75" s="340">
        <f>'32【道路新設事業】（入力用）'!AD75</f>
        <v>0</v>
      </c>
      <c r="AE75" s="341"/>
      <c r="AF75" s="341"/>
      <c r="AG75" s="341"/>
      <c r="AH75" s="340">
        <f>'32【道路新設事業】（入力用）'!AH75</f>
        <v>0</v>
      </c>
      <c r="AI75" s="341"/>
      <c r="AJ75" s="341"/>
      <c r="AK75" s="368"/>
      <c r="AL75" s="345" t="str">
        <f>'32【道路新設事業】（入力用）'!AL75</f>
        <v/>
      </c>
      <c r="AM75" s="582"/>
      <c r="AN75" s="342">
        <f>'32【道路新設事業】（入力用）'!AN75</f>
        <v>0</v>
      </c>
      <c r="AO75" s="343"/>
      <c r="AP75" s="343"/>
      <c r="AQ75" s="343"/>
      <c r="AR75" s="343"/>
      <c r="AS75" s="35"/>
    </row>
    <row r="76" spans="2:45" ht="18" customHeight="1" x14ac:dyDescent="0.2">
      <c r="B76" s="583">
        <f>'32【道路新設事業】（入力用）'!B76</f>
        <v>0</v>
      </c>
      <c r="C76" s="584"/>
      <c r="D76" s="584"/>
      <c r="E76" s="584"/>
      <c r="F76" s="584"/>
      <c r="G76" s="584"/>
      <c r="H76" s="584"/>
      <c r="I76" s="585"/>
      <c r="J76" s="583">
        <f>'32【道路新設事業】（入力用）'!J76</f>
        <v>0</v>
      </c>
      <c r="K76" s="584"/>
      <c r="L76" s="584"/>
      <c r="M76" s="584"/>
      <c r="N76" s="589"/>
      <c r="O76" s="26">
        <f>'32【道路新設事業】（入力用）'!O76</f>
        <v>0</v>
      </c>
      <c r="P76" s="11" t="s">
        <v>31</v>
      </c>
      <c r="Q76" s="26">
        <f>'32【道路新設事業】（入力用）'!Q76</f>
        <v>0</v>
      </c>
      <c r="R76" s="11" t="s">
        <v>32</v>
      </c>
      <c r="S76" s="26">
        <f>'32【道路新設事業】（入力用）'!S76</f>
        <v>0</v>
      </c>
      <c r="T76" s="380" t="s">
        <v>33</v>
      </c>
      <c r="U76" s="380"/>
      <c r="V76" s="378"/>
      <c r="W76" s="379"/>
      <c r="X76" s="379"/>
      <c r="Y76" s="54"/>
      <c r="Z76" s="55"/>
      <c r="AA76" s="56"/>
      <c r="AB76" s="56"/>
      <c r="AC76" s="54"/>
      <c r="AD76" s="55"/>
      <c r="AE76" s="56"/>
      <c r="AF76" s="56"/>
      <c r="AG76" s="54"/>
      <c r="AH76" s="365"/>
      <c r="AI76" s="366"/>
      <c r="AJ76" s="366"/>
      <c r="AK76" s="367"/>
      <c r="AL76" s="55"/>
      <c r="AM76" s="57"/>
      <c r="AN76" s="365"/>
      <c r="AO76" s="366"/>
      <c r="AP76" s="366"/>
      <c r="AQ76" s="366"/>
      <c r="AR76" s="366"/>
      <c r="AS76" s="58"/>
    </row>
    <row r="77" spans="2:45" ht="18" customHeight="1" x14ac:dyDescent="0.2">
      <c r="B77" s="586"/>
      <c r="C77" s="587"/>
      <c r="D77" s="587"/>
      <c r="E77" s="587"/>
      <c r="F77" s="587"/>
      <c r="G77" s="587"/>
      <c r="H77" s="587"/>
      <c r="I77" s="588"/>
      <c r="J77" s="586"/>
      <c r="K77" s="587"/>
      <c r="L77" s="587"/>
      <c r="M77" s="587"/>
      <c r="N77" s="590"/>
      <c r="O77" s="27">
        <f>'32【道路新設事業】（入力用）'!O77</f>
        <v>0</v>
      </c>
      <c r="P77" s="33" t="s">
        <v>31</v>
      </c>
      <c r="Q77" s="27">
        <f>'32【道路新設事業】（入力用）'!Q77</f>
        <v>0</v>
      </c>
      <c r="R77" s="33" t="s">
        <v>32</v>
      </c>
      <c r="S77" s="27">
        <f>'32【道路新設事業】（入力用）'!S77</f>
        <v>0</v>
      </c>
      <c r="T77" s="591" t="s">
        <v>34</v>
      </c>
      <c r="U77" s="591"/>
      <c r="V77" s="340">
        <f>'32【道路新設事業】（入力用）'!V77</f>
        <v>0</v>
      </c>
      <c r="W77" s="341"/>
      <c r="X77" s="341"/>
      <c r="Y77" s="341"/>
      <c r="Z77" s="340">
        <f>'32【道路新設事業】（入力用）'!Z77</f>
        <v>0</v>
      </c>
      <c r="AA77" s="341"/>
      <c r="AB77" s="341"/>
      <c r="AC77" s="341"/>
      <c r="AD77" s="340">
        <f>'32【道路新設事業】（入力用）'!AD77</f>
        <v>0</v>
      </c>
      <c r="AE77" s="341"/>
      <c r="AF77" s="341"/>
      <c r="AG77" s="341"/>
      <c r="AH77" s="340">
        <f>'32【道路新設事業】（入力用）'!AH77</f>
        <v>0</v>
      </c>
      <c r="AI77" s="341"/>
      <c r="AJ77" s="341"/>
      <c r="AK77" s="368"/>
      <c r="AL77" s="345" t="str">
        <f>'32【道路新設事業】（入力用）'!AL77</f>
        <v/>
      </c>
      <c r="AM77" s="582"/>
      <c r="AN77" s="342">
        <f>'32【道路新設事業】（入力用）'!AN77</f>
        <v>0</v>
      </c>
      <c r="AO77" s="343"/>
      <c r="AP77" s="343"/>
      <c r="AQ77" s="343"/>
      <c r="AR77" s="343"/>
      <c r="AS77" s="35"/>
    </row>
    <row r="78" spans="2:45" ht="18" customHeight="1" x14ac:dyDescent="0.2">
      <c r="B78" s="347" t="s">
        <v>86</v>
      </c>
      <c r="C78" s="348"/>
      <c r="D78" s="348"/>
      <c r="E78" s="349"/>
      <c r="F78" s="356" t="str">
        <f>'32【道路新設事業】（入力用）'!F26</f>
        <v>32　道路新設事業</v>
      </c>
      <c r="G78" s="357"/>
      <c r="H78" s="357"/>
      <c r="I78" s="357"/>
      <c r="J78" s="357"/>
      <c r="K78" s="357"/>
      <c r="L78" s="357"/>
      <c r="M78" s="357"/>
      <c r="N78" s="358"/>
      <c r="O78" s="347" t="s">
        <v>73</v>
      </c>
      <c r="P78" s="348"/>
      <c r="Q78" s="348"/>
      <c r="R78" s="348"/>
      <c r="S78" s="348"/>
      <c r="T78" s="348"/>
      <c r="U78" s="349"/>
      <c r="V78" s="365"/>
      <c r="W78" s="366"/>
      <c r="X78" s="366"/>
      <c r="Y78" s="367"/>
      <c r="Z78" s="55"/>
      <c r="AA78" s="56"/>
      <c r="AB78" s="56"/>
      <c r="AC78" s="54"/>
      <c r="AD78" s="55"/>
      <c r="AE78" s="56"/>
      <c r="AF78" s="56"/>
      <c r="AG78" s="54"/>
      <c r="AH78" s="365"/>
      <c r="AI78" s="366"/>
      <c r="AJ78" s="366"/>
      <c r="AK78" s="367"/>
      <c r="AL78" s="55"/>
      <c r="AM78" s="57"/>
      <c r="AN78" s="365"/>
      <c r="AO78" s="366"/>
      <c r="AP78" s="366"/>
      <c r="AQ78" s="366"/>
      <c r="AR78" s="366"/>
      <c r="AS78" s="58"/>
    </row>
    <row r="79" spans="2:45" ht="18" customHeight="1" x14ac:dyDescent="0.2">
      <c r="B79" s="350"/>
      <c r="C79" s="351"/>
      <c r="D79" s="351"/>
      <c r="E79" s="352"/>
      <c r="F79" s="359"/>
      <c r="G79" s="360"/>
      <c r="H79" s="360"/>
      <c r="I79" s="360"/>
      <c r="J79" s="360"/>
      <c r="K79" s="360"/>
      <c r="L79" s="360"/>
      <c r="M79" s="360"/>
      <c r="N79" s="361"/>
      <c r="O79" s="350"/>
      <c r="P79" s="351"/>
      <c r="Q79" s="351"/>
      <c r="R79" s="351"/>
      <c r="S79" s="351"/>
      <c r="T79" s="351"/>
      <c r="U79" s="352"/>
      <c r="V79" s="580">
        <f>'32【道路新設事業】（入力用）'!V79</f>
        <v>0</v>
      </c>
      <c r="W79" s="534"/>
      <c r="X79" s="534"/>
      <c r="Y79" s="535"/>
      <c r="Z79" s="580">
        <f>'32【道路新設事業】（入力用）'!Z79</f>
        <v>0</v>
      </c>
      <c r="AA79" s="536"/>
      <c r="AB79" s="536"/>
      <c r="AC79" s="537"/>
      <c r="AD79" s="580">
        <f>'32【道路新設事業】（入力用）'!AD79</f>
        <v>0</v>
      </c>
      <c r="AE79" s="536"/>
      <c r="AF79" s="536"/>
      <c r="AG79" s="537"/>
      <c r="AH79" s="580">
        <f>'32【道路新設事業】（入力用）'!AH79</f>
        <v>0</v>
      </c>
      <c r="AI79" s="581"/>
      <c r="AJ79" s="581"/>
      <c r="AK79" s="581"/>
      <c r="AL79" s="59"/>
      <c r="AM79" s="60"/>
      <c r="AN79" s="580">
        <f>'32【道路新設事業】（入力用）'!AN79</f>
        <v>0</v>
      </c>
      <c r="AO79" s="534"/>
      <c r="AP79" s="534"/>
      <c r="AQ79" s="534"/>
      <c r="AR79" s="534"/>
      <c r="AS79" s="61"/>
    </row>
    <row r="80" spans="2:45" ht="18" customHeight="1" x14ac:dyDescent="0.2">
      <c r="B80" s="353"/>
      <c r="C80" s="354"/>
      <c r="D80" s="354"/>
      <c r="E80" s="355"/>
      <c r="F80" s="362"/>
      <c r="G80" s="363"/>
      <c r="H80" s="363"/>
      <c r="I80" s="363"/>
      <c r="J80" s="363"/>
      <c r="K80" s="363"/>
      <c r="L80" s="363"/>
      <c r="M80" s="363"/>
      <c r="N80" s="364"/>
      <c r="O80" s="353"/>
      <c r="P80" s="354"/>
      <c r="Q80" s="354"/>
      <c r="R80" s="354"/>
      <c r="S80" s="354"/>
      <c r="T80" s="354"/>
      <c r="U80" s="355"/>
      <c r="V80" s="342"/>
      <c r="W80" s="343"/>
      <c r="X80" s="343"/>
      <c r="Y80" s="344"/>
      <c r="Z80" s="342"/>
      <c r="AA80" s="343"/>
      <c r="AB80" s="343"/>
      <c r="AC80" s="344"/>
      <c r="AD80" s="342"/>
      <c r="AE80" s="343"/>
      <c r="AF80" s="343"/>
      <c r="AG80" s="344"/>
      <c r="AH80" s="342"/>
      <c r="AI80" s="343"/>
      <c r="AJ80" s="343"/>
      <c r="AK80" s="344"/>
      <c r="AL80" s="34"/>
      <c r="AM80" s="35"/>
      <c r="AN80" s="342"/>
      <c r="AO80" s="343"/>
      <c r="AP80" s="343"/>
      <c r="AQ80" s="343"/>
      <c r="AR80" s="343"/>
      <c r="AS80" s="35"/>
    </row>
    <row r="81" spans="40:44" ht="18" customHeight="1" x14ac:dyDescent="0.2">
      <c r="AN81" s="579">
        <f>'35【建築事業】（入力用）'!AN81</f>
        <v>0</v>
      </c>
      <c r="AO81" s="579"/>
      <c r="AP81" s="579"/>
      <c r="AQ81" s="579"/>
      <c r="AR81" s="579"/>
    </row>
    <row r="82" spans="40:44" ht="31.9" customHeight="1" x14ac:dyDescent="0.2">
      <c r="AN82" s="32"/>
      <c r="AO82" s="32"/>
      <c r="AP82" s="32"/>
      <c r="AQ82" s="32"/>
      <c r="AR82" s="32"/>
    </row>
  </sheetData>
  <sheetProtection selectLockedCells="1"/>
  <dataConsolidate/>
  <mergeCells count="314">
    <mergeCell ref="N5:AE6"/>
    <mergeCell ref="AM5:AP6"/>
    <mergeCell ref="B9:I12"/>
    <mergeCell ref="J9:K9"/>
    <mergeCell ref="M9:N9"/>
    <mergeCell ref="O9:T9"/>
    <mergeCell ref="U9:W9"/>
    <mergeCell ref="AL9:AM11"/>
    <mergeCell ref="AN9:AO11"/>
    <mergeCell ref="AP9:AQ11"/>
    <mergeCell ref="S10:S12"/>
    <mergeCell ref="T10:T12"/>
    <mergeCell ref="U10:U12"/>
    <mergeCell ref="V10:V12"/>
    <mergeCell ref="W10:W12"/>
    <mergeCell ref="B13:I15"/>
    <mergeCell ref="J13:N15"/>
    <mergeCell ref="O13:U15"/>
    <mergeCell ref="AR9:AS11"/>
    <mergeCell ref="J10:J12"/>
    <mergeCell ref="K10:K12"/>
    <mergeCell ref="L10:L12"/>
    <mergeCell ref="M10:M12"/>
    <mergeCell ref="N10:N12"/>
    <mergeCell ref="O10:O12"/>
    <mergeCell ref="P10:P12"/>
    <mergeCell ref="Q10:Q12"/>
    <mergeCell ref="R10:R12"/>
    <mergeCell ref="Y13:AH13"/>
    <mergeCell ref="AN13:AS13"/>
    <mergeCell ref="V14:Y15"/>
    <mergeCell ref="Z14:AC15"/>
    <mergeCell ref="AD14:AG15"/>
    <mergeCell ref="AH14:AK15"/>
    <mergeCell ref="AL14:AM15"/>
    <mergeCell ref="AN14:AS14"/>
    <mergeCell ref="AN15:AS15"/>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V19:Y19"/>
    <mergeCell ref="Z19:AC19"/>
    <mergeCell ref="AD19:AG19"/>
    <mergeCell ref="AH19:AK19"/>
    <mergeCell ref="AL19:AM19"/>
    <mergeCell ref="AN19:AR19"/>
    <mergeCell ref="AH17:AK17"/>
    <mergeCell ref="AL17:AM17"/>
    <mergeCell ref="AN17:AR17"/>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AL21:AM21"/>
    <mergeCell ref="AN21:AR21"/>
    <mergeCell ref="AH25:AK25"/>
    <mergeCell ref="AL25:AM25"/>
    <mergeCell ref="AN25:AR25"/>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AH28:AK28"/>
    <mergeCell ref="AN28:AR28"/>
    <mergeCell ref="X33:Z33"/>
    <mergeCell ref="AC33:AN33"/>
    <mergeCell ref="D34:G34"/>
    <mergeCell ref="AA34:AB34"/>
    <mergeCell ref="AN29:AR29"/>
    <mergeCell ref="AJ30:AL30"/>
    <mergeCell ref="AM30:AN30"/>
    <mergeCell ref="AO30:AQ30"/>
    <mergeCell ref="D31:E31"/>
    <mergeCell ref="G31:H31"/>
    <mergeCell ref="J31:K31"/>
    <mergeCell ref="AJ31:AK31"/>
    <mergeCell ref="AM31:AN31"/>
    <mergeCell ref="AP31:AQ31"/>
    <mergeCell ref="AA36:AB39"/>
    <mergeCell ref="AC36:AH37"/>
    <mergeCell ref="AJ36:AN37"/>
    <mergeCell ref="AP36:AS37"/>
    <mergeCell ref="AC38:AH39"/>
    <mergeCell ref="AI38:AN39"/>
    <mergeCell ref="AO38:AO39"/>
    <mergeCell ref="AP38:AS39"/>
    <mergeCell ref="AA32:AB32"/>
    <mergeCell ref="AC32:AS32"/>
    <mergeCell ref="AM49:AP50"/>
    <mergeCell ref="B53:I56"/>
    <mergeCell ref="J53:K53"/>
    <mergeCell ref="M53:N53"/>
    <mergeCell ref="O53:T53"/>
    <mergeCell ref="U53:W53"/>
    <mergeCell ref="AL53:AM55"/>
    <mergeCell ref="AN53:AO55"/>
    <mergeCell ref="AP53:AQ55"/>
    <mergeCell ref="S54:S56"/>
    <mergeCell ref="T54:T56"/>
    <mergeCell ref="U54:U56"/>
    <mergeCell ref="V54:V56"/>
    <mergeCell ref="W54:W56"/>
    <mergeCell ref="B57:I59"/>
    <mergeCell ref="J57:N59"/>
    <mergeCell ref="O57:U59"/>
    <mergeCell ref="AR53:AS55"/>
    <mergeCell ref="J54:J56"/>
    <mergeCell ref="K54:K56"/>
    <mergeCell ref="L54:L56"/>
    <mergeCell ref="M54:M56"/>
    <mergeCell ref="N54:N56"/>
    <mergeCell ref="O54:O56"/>
    <mergeCell ref="P54:P56"/>
    <mergeCell ref="Q54:Q56"/>
    <mergeCell ref="R54:R56"/>
    <mergeCell ref="Y57:AH57"/>
    <mergeCell ref="AL57:AM57"/>
    <mergeCell ref="AN57:AS57"/>
    <mergeCell ref="V58:Y59"/>
    <mergeCell ref="Z58:AC59"/>
    <mergeCell ref="AD58:AG59"/>
    <mergeCell ref="AH58:AK59"/>
    <mergeCell ref="AL58:AM59"/>
    <mergeCell ref="AN58:AS58"/>
    <mergeCell ref="AN59:AS59"/>
    <mergeCell ref="T63:U63"/>
    <mergeCell ref="B60:I61"/>
    <mergeCell ref="J60:N61"/>
    <mergeCell ref="T60:U60"/>
    <mergeCell ref="V60:X60"/>
    <mergeCell ref="AH60:AK60"/>
    <mergeCell ref="AN60:AR60"/>
    <mergeCell ref="T61:U61"/>
    <mergeCell ref="V61:Y61"/>
    <mergeCell ref="Z61:AC61"/>
    <mergeCell ref="AD61:AG61"/>
    <mergeCell ref="V63:Y63"/>
    <mergeCell ref="Z63:AC63"/>
    <mergeCell ref="AD63:AG63"/>
    <mergeCell ref="AH63:AK63"/>
    <mergeCell ref="AL63:AM63"/>
    <mergeCell ref="AN63:AR63"/>
    <mergeCell ref="AH61:AK61"/>
    <mergeCell ref="AL61:AM61"/>
    <mergeCell ref="AN61:AR61"/>
    <mergeCell ref="B62:I63"/>
    <mergeCell ref="J62:N63"/>
    <mergeCell ref="T62:U62"/>
    <mergeCell ref="V62:X62"/>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AH62:AK62"/>
    <mergeCell ref="AD69:AG69"/>
    <mergeCell ref="V67:Y67"/>
    <mergeCell ref="Z67:AC67"/>
    <mergeCell ref="AD67:AG67"/>
    <mergeCell ref="AH67:AK67"/>
    <mergeCell ref="AL67:AM67"/>
    <mergeCell ref="AN67:AR67"/>
    <mergeCell ref="AH65:AK65"/>
    <mergeCell ref="AL65:AM65"/>
    <mergeCell ref="AN65:AR65"/>
    <mergeCell ref="AN62:AR62"/>
    <mergeCell ref="Z71:AC71"/>
    <mergeCell ref="AD71:AG71"/>
    <mergeCell ref="AH71:AK71"/>
    <mergeCell ref="AL71:AM71"/>
    <mergeCell ref="AN71:AR71"/>
    <mergeCell ref="AH69:AK69"/>
    <mergeCell ref="AL69:AM69"/>
    <mergeCell ref="AN69:AR69"/>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B78:E80"/>
    <mergeCell ref="F78:N80"/>
    <mergeCell ref="O78:U80"/>
    <mergeCell ref="V78:Y78"/>
    <mergeCell ref="AH78:AK78"/>
    <mergeCell ref="AN78:AR78"/>
    <mergeCell ref="V79:Y79"/>
    <mergeCell ref="B76:I77"/>
    <mergeCell ref="J76:N77"/>
    <mergeCell ref="T76:U76"/>
    <mergeCell ref="V76:X76"/>
    <mergeCell ref="AH76:AK76"/>
    <mergeCell ref="AN76:AR76"/>
    <mergeCell ref="T77:U77"/>
    <mergeCell ref="V77:Y77"/>
    <mergeCell ref="Z77:AC77"/>
    <mergeCell ref="AD77:AG77"/>
    <mergeCell ref="AN81:AR81"/>
    <mergeCell ref="AC34:AR34"/>
    <mergeCell ref="Z79:AC79"/>
    <mergeCell ref="AD79:AG79"/>
    <mergeCell ref="AH79:AK79"/>
    <mergeCell ref="AN79:AR79"/>
    <mergeCell ref="V80:Y80"/>
    <mergeCell ref="Z80:AC80"/>
    <mergeCell ref="AD80:AG80"/>
    <mergeCell ref="AH80:AK80"/>
    <mergeCell ref="AN80:AR80"/>
    <mergeCell ref="AH77:AK77"/>
    <mergeCell ref="AL77:AM77"/>
    <mergeCell ref="AN77:AR77"/>
    <mergeCell ref="V75:Y75"/>
    <mergeCell ref="Z75:AC75"/>
    <mergeCell ref="AD75:AG75"/>
    <mergeCell ref="AH75:AK75"/>
    <mergeCell ref="AL75:AM75"/>
    <mergeCell ref="AN75:AR75"/>
    <mergeCell ref="AH73:AK73"/>
    <mergeCell ref="AL73:AM73"/>
    <mergeCell ref="AN73:AR73"/>
    <mergeCell ref="V71:Y71"/>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4002055F-E1E4-481D-AD41-671FF044774E}"/>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04C68-063A-44EA-B961-D7E372BED7EB}">
  <sheetPr>
    <tabColor indexed="50"/>
  </sheetPr>
  <dimension ref="A1:AT82"/>
  <sheetViews>
    <sheetView workbookViewId="0"/>
  </sheetViews>
  <sheetFormatPr defaultColWidth="0" defaultRowHeight="0" customHeight="1" zeroHeight="1" x14ac:dyDescent="0.2"/>
  <cols>
    <col min="1" max="1" width="1.453125" style="1" customWidth="1"/>
    <col min="2" max="14" width="3.6328125" style="1" customWidth="1"/>
    <col min="15" max="18" width="3.08984375" style="1" customWidth="1"/>
    <col min="19" max="19" width="3" style="1" customWidth="1"/>
    <col min="20" max="24" width="3.08984375" style="1" customWidth="1"/>
    <col min="25" max="25" width="2.08984375" style="1" customWidth="1"/>
    <col min="26" max="28" width="3.08984375" style="1" customWidth="1"/>
    <col min="29" max="29" width="2.08984375" style="1" customWidth="1"/>
    <col min="30" max="32" width="3.08984375" style="1" customWidth="1"/>
    <col min="33" max="33" width="2.08984375" style="1" customWidth="1"/>
    <col min="34" max="36" width="3.08984375" style="1" customWidth="1"/>
    <col min="37" max="37" width="2.08984375" style="1" customWidth="1"/>
    <col min="38" max="43" width="3.08984375" style="1" customWidth="1"/>
    <col min="44" max="44" width="1.26953125" style="1" customWidth="1"/>
    <col min="45" max="45" width="2" style="1" customWidth="1"/>
    <col min="46" max="46" width="1.36328125" style="1" customWidth="1"/>
    <col min="47" max="16384" width="9" style="1" hidden="1"/>
  </cols>
  <sheetData>
    <row r="1" spans="1:45" ht="6" customHeight="1" x14ac:dyDescent="0.2"/>
    <row r="2" spans="1:45" ht="24" customHeight="1" x14ac:dyDescent="0.2">
      <c r="X2" s="3"/>
      <c r="Y2" s="3"/>
    </row>
    <row r="3" spans="1:45"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5">
      <c r="B4" s="2" t="s">
        <v>9</v>
      </c>
      <c r="U4" s="6" t="s">
        <v>81</v>
      </c>
      <c r="V4" s="4"/>
      <c r="W4" s="4"/>
      <c r="X4" s="4"/>
      <c r="Y4" s="4"/>
      <c r="AC4" s="9"/>
    </row>
    <row r="5" spans="1:45" ht="13.15" customHeight="1" x14ac:dyDescent="0.2">
      <c r="M5" s="7"/>
      <c r="N5" s="541" t="s">
        <v>39</v>
      </c>
      <c r="O5" s="541"/>
      <c r="P5" s="541"/>
      <c r="Q5" s="541"/>
      <c r="R5" s="541"/>
      <c r="S5" s="541"/>
      <c r="T5" s="541"/>
      <c r="U5" s="541"/>
      <c r="V5" s="541"/>
      <c r="W5" s="541"/>
      <c r="X5" s="541"/>
      <c r="Y5" s="541"/>
      <c r="Z5" s="541"/>
      <c r="AA5" s="541"/>
      <c r="AB5" s="541"/>
      <c r="AC5" s="541"/>
      <c r="AD5" s="541"/>
      <c r="AE5" s="541"/>
      <c r="AF5" s="7"/>
      <c r="AM5" s="460" t="s">
        <v>74</v>
      </c>
      <c r="AN5" s="606"/>
      <c r="AO5" s="606"/>
      <c r="AP5" s="607"/>
    </row>
    <row r="6" spans="1:45" ht="13.15" customHeight="1" x14ac:dyDescent="0.2">
      <c r="M6" s="8"/>
      <c r="N6" s="542"/>
      <c r="O6" s="542"/>
      <c r="P6" s="542"/>
      <c r="Q6" s="542"/>
      <c r="R6" s="542"/>
      <c r="S6" s="542"/>
      <c r="T6" s="542"/>
      <c r="U6" s="542"/>
      <c r="V6" s="542"/>
      <c r="W6" s="542"/>
      <c r="X6" s="542"/>
      <c r="Y6" s="542"/>
      <c r="Z6" s="542"/>
      <c r="AA6" s="542"/>
      <c r="AB6" s="542"/>
      <c r="AC6" s="542"/>
      <c r="AD6" s="542"/>
      <c r="AE6" s="542"/>
      <c r="AF6" s="8"/>
      <c r="AM6" s="608"/>
      <c r="AN6" s="609"/>
      <c r="AO6" s="609"/>
      <c r="AP6" s="610"/>
    </row>
    <row r="7" spans="1:45" ht="12.75" customHeight="1" x14ac:dyDescent="0.2">
      <c r="AM7" s="40"/>
      <c r="AN7" s="40"/>
    </row>
    <row r="8" spans="1:45" ht="6" customHeight="1" x14ac:dyDescent="0.2"/>
    <row r="9" spans="1:45" ht="12" customHeight="1" x14ac:dyDescent="0.2">
      <c r="B9" s="466" t="s">
        <v>2</v>
      </c>
      <c r="C9" s="467"/>
      <c r="D9" s="467"/>
      <c r="E9" s="467"/>
      <c r="F9" s="467"/>
      <c r="G9" s="467"/>
      <c r="H9" s="467"/>
      <c r="I9" s="557"/>
      <c r="J9" s="469" t="s">
        <v>10</v>
      </c>
      <c r="K9" s="469"/>
      <c r="L9" s="41" t="s">
        <v>3</v>
      </c>
      <c r="M9" s="469" t="s">
        <v>11</v>
      </c>
      <c r="N9" s="469"/>
      <c r="O9" s="470" t="s">
        <v>12</v>
      </c>
      <c r="P9" s="469"/>
      <c r="Q9" s="469"/>
      <c r="R9" s="469"/>
      <c r="S9" s="469"/>
      <c r="T9" s="469"/>
      <c r="U9" s="469" t="s">
        <v>13</v>
      </c>
      <c r="V9" s="469"/>
      <c r="W9" s="469"/>
      <c r="AL9" s="471">
        <f>'35【建築事業】（入力用）'!AL9</f>
        <v>0</v>
      </c>
      <c r="AM9" s="632"/>
      <c r="AN9" s="406" t="s">
        <v>4</v>
      </c>
      <c r="AO9" s="406"/>
      <c r="AP9" s="472">
        <f>'35【建築事業】（入力用）'!AP9</f>
        <v>0</v>
      </c>
      <c r="AQ9" s="472"/>
      <c r="AR9" s="406" t="s">
        <v>5</v>
      </c>
      <c r="AS9" s="407"/>
    </row>
    <row r="10" spans="1:45" ht="13.9" customHeight="1" x14ac:dyDescent="0.2">
      <c r="B10" s="467"/>
      <c r="C10" s="467"/>
      <c r="D10" s="467"/>
      <c r="E10" s="467"/>
      <c r="F10" s="467"/>
      <c r="G10" s="467"/>
      <c r="H10" s="467"/>
      <c r="I10" s="557"/>
      <c r="J10" s="412" t="str">
        <f>'35【建築事業】（入力用）'!J10</f>
        <v>1</v>
      </c>
      <c r="K10" s="558" t="str">
        <f>'35【建築事業】（入力用）'!K10</f>
        <v>1</v>
      </c>
      <c r="L10" s="412" t="str">
        <f>'35【建築事業】（入力用）'!L10</f>
        <v>1</v>
      </c>
      <c r="M10" s="560" t="str">
        <f>'35【建築事業】（入力用）'!M10</f>
        <v>0</v>
      </c>
      <c r="N10" s="549" t="str">
        <f>'35【建築事業】（入力用）'!N10</f>
        <v>5</v>
      </c>
      <c r="O10" s="412" t="str">
        <f>'35【建築事業】（入力用）'!O10</f>
        <v>9</v>
      </c>
      <c r="P10" s="547" t="str">
        <f>'35【建築事業】（入力用）'!P10</f>
        <v>3</v>
      </c>
      <c r="Q10" s="547" t="str">
        <f>'35【建築事業】（入力用）'!Q10</f>
        <v>6</v>
      </c>
      <c r="R10" s="547" t="str">
        <f>'35【建築事業】（入力用）'!R10</f>
        <v>0</v>
      </c>
      <c r="S10" s="547" t="str">
        <f>'35【建築事業】（入力用）'!S10</f>
        <v>1</v>
      </c>
      <c r="T10" s="549" t="str">
        <f>'35【建築事業】（入力用）'!T10</f>
        <v>5</v>
      </c>
      <c r="U10" s="413">
        <f>'33【舗装工事業】（入力用）'!U10</f>
        <v>0</v>
      </c>
      <c r="V10" s="548">
        <f>'33【舗装工事業】（入力用）'!V10</f>
        <v>0</v>
      </c>
      <c r="W10" s="552">
        <f>'33【舗装工事業】（入力用）'!W10</f>
        <v>0</v>
      </c>
      <c r="AL10" s="633"/>
      <c r="AM10" s="634"/>
      <c r="AN10" s="408"/>
      <c r="AO10" s="408"/>
      <c r="AP10" s="474"/>
      <c r="AQ10" s="474"/>
      <c r="AR10" s="408"/>
      <c r="AS10" s="409"/>
    </row>
    <row r="11" spans="1:45" ht="9" customHeight="1" x14ac:dyDescent="0.2">
      <c r="B11" s="467"/>
      <c r="C11" s="467"/>
      <c r="D11" s="467"/>
      <c r="E11" s="467"/>
      <c r="F11" s="467"/>
      <c r="G11" s="467"/>
      <c r="H11" s="467"/>
      <c r="I11" s="557"/>
      <c r="J11" s="413"/>
      <c r="K11" s="559"/>
      <c r="L11" s="413"/>
      <c r="M11" s="561"/>
      <c r="N11" s="550"/>
      <c r="O11" s="413"/>
      <c r="P11" s="548"/>
      <c r="Q11" s="548"/>
      <c r="R11" s="548"/>
      <c r="S11" s="548"/>
      <c r="T11" s="550"/>
      <c r="U11" s="413"/>
      <c r="V11" s="548"/>
      <c r="W11" s="552"/>
      <c r="AL11" s="635"/>
      <c r="AM11" s="636"/>
      <c r="AN11" s="410"/>
      <c r="AO11" s="410"/>
      <c r="AP11" s="476"/>
      <c r="AQ11" s="476"/>
      <c r="AR11" s="410"/>
      <c r="AS11" s="411"/>
    </row>
    <row r="12" spans="1:45" ht="6" customHeight="1" x14ac:dyDescent="0.2">
      <c r="B12" s="468"/>
      <c r="C12" s="468"/>
      <c r="D12" s="468"/>
      <c r="E12" s="468"/>
      <c r="F12" s="468"/>
      <c r="G12" s="468"/>
      <c r="H12" s="468"/>
      <c r="I12" s="347"/>
      <c r="J12" s="413"/>
      <c r="K12" s="559"/>
      <c r="L12" s="413"/>
      <c r="M12" s="561"/>
      <c r="N12" s="550"/>
      <c r="O12" s="413"/>
      <c r="P12" s="548"/>
      <c r="Q12" s="548"/>
      <c r="R12" s="548"/>
      <c r="S12" s="548"/>
      <c r="T12" s="550"/>
      <c r="U12" s="413"/>
      <c r="V12" s="548"/>
      <c r="W12" s="552"/>
    </row>
    <row r="13" spans="1:45" s="3" customFormat="1" ht="15" customHeight="1" x14ac:dyDescent="0.2">
      <c r="A13" s="1"/>
      <c r="B13" s="391" t="s">
        <v>14</v>
      </c>
      <c r="C13" s="392"/>
      <c r="D13" s="392"/>
      <c r="E13" s="392"/>
      <c r="F13" s="392"/>
      <c r="G13" s="392"/>
      <c r="H13" s="392"/>
      <c r="I13" s="393"/>
      <c r="J13" s="391" t="s">
        <v>6</v>
      </c>
      <c r="K13" s="392"/>
      <c r="L13" s="392"/>
      <c r="M13" s="392"/>
      <c r="N13" s="400"/>
      <c r="O13" s="403" t="s">
        <v>15</v>
      </c>
      <c r="P13" s="392"/>
      <c r="Q13" s="392"/>
      <c r="R13" s="392"/>
      <c r="S13" s="392"/>
      <c r="T13" s="392"/>
      <c r="U13" s="393"/>
      <c r="V13" s="42" t="s">
        <v>30</v>
      </c>
      <c r="W13" s="43"/>
      <c r="X13" s="43"/>
      <c r="Y13" s="426" t="s">
        <v>83</v>
      </c>
      <c r="Z13" s="426"/>
      <c r="AA13" s="426"/>
      <c r="AB13" s="426"/>
      <c r="AC13" s="426"/>
      <c r="AD13" s="426"/>
      <c r="AE13" s="426"/>
      <c r="AF13" s="426"/>
      <c r="AG13" s="426"/>
      <c r="AH13" s="426"/>
      <c r="AI13" s="43"/>
      <c r="AJ13" s="43"/>
      <c r="AK13" s="44"/>
      <c r="AL13" s="45" t="s">
        <v>75</v>
      </c>
      <c r="AM13" s="46"/>
      <c r="AN13" s="428" t="s">
        <v>46</v>
      </c>
      <c r="AO13" s="428"/>
      <c r="AP13" s="428"/>
      <c r="AQ13" s="428"/>
      <c r="AR13" s="428"/>
      <c r="AS13" s="429"/>
    </row>
    <row r="14" spans="1:45" s="3" customFormat="1" ht="13.9" customHeight="1" x14ac:dyDescent="0.2">
      <c r="A14" s="1"/>
      <c r="B14" s="394"/>
      <c r="C14" s="395"/>
      <c r="D14" s="395"/>
      <c r="E14" s="395"/>
      <c r="F14" s="395"/>
      <c r="G14" s="395"/>
      <c r="H14" s="395"/>
      <c r="I14" s="396"/>
      <c r="J14" s="394"/>
      <c r="K14" s="395"/>
      <c r="L14" s="395"/>
      <c r="M14" s="395"/>
      <c r="N14" s="401"/>
      <c r="O14" s="404"/>
      <c r="P14" s="395"/>
      <c r="Q14" s="395"/>
      <c r="R14" s="395"/>
      <c r="S14" s="395"/>
      <c r="T14" s="395"/>
      <c r="U14" s="396"/>
      <c r="V14" s="430" t="s">
        <v>7</v>
      </c>
      <c r="W14" s="431"/>
      <c r="X14" s="431"/>
      <c r="Y14" s="432"/>
      <c r="Z14" s="436" t="s">
        <v>16</v>
      </c>
      <c r="AA14" s="437"/>
      <c r="AB14" s="437"/>
      <c r="AC14" s="438"/>
      <c r="AD14" s="442" t="s">
        <v>17</v>
      </c>
      <c r="AE14" s="443"/>
      <c r="AF14" s="443"/>
      <c r="AG14" s="444"/>
      <c r="AH14" s="604" t="s">
        <v>41</v>
      </c>
      <c r="AI14" s="406"/>
      <c r="AJ14" s="406"/>
      <c r="AK14" s="407"/>
      <c r="AL14" s="553" t="s">
        <v>18</v>
      </c>
      <c r="AM14" s="554"/>
      <c r="AN14" s="456" t="s">
        <v>19</v>
      </c>
      <c r="AO14" s="457"/>
      <c r="AP14" s="457"/>
      <c r="AQ14" s="457"/>
      <c r="AR14" s="458"/>
      <c r="AS14" s="459"/>
    </row>
    <row r="15" spans="1:45" s="3" customFormat="1" ht="13.9" customHeight="1" x14ac:dyDescent="0.2">
      <c r="A15" s="1"/>
      <c r="B15" s="397"/>
      <c r="C15" s="398"/>
      <c r="D15" s="398"/>
      <c r="E15" s="398"/>
      <c r="F15" s="398"/>
      <c r="G15" s="398"/>
      <c r="H15" s="398"/>
      <c r="I15" s="399"/>
      <c r="J15" s="397"/>
      <c r="K15" s="398"/>
      <c r="L15" s="398"/>
      <c r="M15" s="398"/>
      <c r="N15" s="402"/>
      <c r="O15" s="405"/>
      <c r="P15" s="398"/>
      <c r="Q15" s="398"/>
      <c r="R15" s="398"/>
      <c r="S15" s="398"/>
      <c r="T15" s="398"/>
      <c r="U15" s="399"/>
      <c r="V15" s="433"/>
      <c r="W15" s="434"/>
      <c r="X15" s="434"/>
      <c r="Y15" s="435"/>
      <c r="Z15" s="439"/>
      <c r="AA15" s="440"/>
      <c r="AB15" s="440"/>
      <c r="AC15" s="441"/>
      <c r="AD15" s="445"/>
      <c r="AE15" s="446"/>
      <c r="AF15" s="446"/>
      <c r="AG15" s="447"/>
      <c r="AH15" s="605"/>
      <c r="AI15" s="410"/>
      <c r="AJ15" s="410"/>
      <c r="AK15" s="411"/>
      <c r="AL15" s="555"/>
      <c r="AM15" s="556"/>
      <c r="AN15" s="389"/>
      <c r="AO15" s="389"/>
      <c r="AP15" s="389"/>
      <c r="AQ15" s="389"/>
      <c r="AR15" s="389"/>
      <c r="AS15" s="390"/>
    </row>
    <row r="16" spans="1:45" ht="18" customHeight="1" x14ac:dyDescent="0.2">
      <c r="B16" s="592">
        <f>'33【舗装工事業】（入力用）'!B16</f>
        <v>0</v>
      </c>
      <c r="C16" s="593"/>
      <c r="D16" s="593"/>
      <c r="E16" s="593"/>
      <c r="F16" s="593"/>
      <c r="G16" s="593"/>
      <c r="H16" s="593"/>
      <c r="I16" s="594"/>
      <c r="J16" s="592">
        <f>'33【舗装工事業】（入力用）'!J16</f>
        <v>0</v>
      </c>
      <c r="K16" s="593"/>
      <c r="L16" s="593"/>
      <c r="M16" s="593"/>
      <c r="N16" s="595"/>
      <c r="O16" s="47">
        <f>'33【舗装工事業】（入力用）'!O16</f>
        <v>0</v>
      </c>
      <c r="P16" s="48" t="s">
        <v>0</v>
      </c>
      <c r="Q16" s="47">
        <f>'33【舗装工事業】（入力用）'!Q16</f>
        <v>0</v>
      </c>
      <c r="R16" s="48" t="s">
        <v>1</v>
      </c>
      <c r="S16" s="47">
        <f>'33【舗装工事業】（入力用）'!S16</f>
        <v>0</v>
      </c>
      <c r="T16" s="377" t="s">
        <v>20</v>
      </c>
      <c r="U16" s="377"/>
      <c r="V16" s="378"/>
      <c r="W16" s="379"/>
      <c r="X16" s="379"/>
      <c r="Y16" s="49" t="s">
        <v>8</v>
      </c>
      <c r="Z16" s="50"/>
      <c r="AA16" s="51"/>
      <c r="AB16" s="51"/>
      <c r="AC16" s="49" t="s">
        <v>8</v>
      </c>
      <c r="AD16" s="50"/>
      <c r="AE16" s="51"/>
      <c r="AF16" s="51"/>
      <c r="AG16" s="52" t="s">
        <v>8</v>
      </c>
      <c r="AH16" s="629"/>
      <c r="AI16" s="630"/>
      <c r="AJ16" s="630"/>
      <c r="AK16" s="631"/>
      <c r="AL16" s="50"/>
      <c r="AM16" s="53"/>
      <c r="AN16" s="365"/>
      <c r="AO16" s="366"/>
      <c r="AP16" s="366"/>
      <c r="AQ16" s="366"/>
      <c r="AR16" s="366"/>
      <c r="AS16" s="52" t="s">
        <v>8</v>
      </c>
    </row>
    <row r="17" spans="2:45" ht="18" customHeight="1" x14ac:dyDescent="0.2">
      <c r="B17" s="625"/>
      <c r="C17" s="626"/>
      <c r="D17" s="626"/>
      <c r="E17" s="626"/>
      <c r="F17" s="626"/>
      <c r="G17" s="626"/>
      <c r="H17" s="626"/>
      <c r="I17" s="627"/>
      <c r="J17" s="625"/>
      <c r="K17" s="626"/>
      <c r="L17" s="626"/>
      <c r="M17" s="626"/>
      <c r="N17" s="628"/>
      <c r="O17" s="26">
        <f>'33【舗装工事業】（入力用）'!O17</f>
        <v>0</v>
      </c>
      <c r="P17" s="11" t="s">
        <v>0</v>
      </c>
      <c r="Q17" s="26">
        <f>'33【舗装工事業】（入力用）'!Q17</f>
        <v>0</v>
      </c>
      <c r="R17" s="11" t="s">
        <v>1</v>
      </c>
      <c r="S17" s="26">
        <f>'33【舗装工事業】（入力用）'!S17</f>
        <v>0</v>
      </c>
      <c r="T17" s="380" t="s">
        <v>21</v>
      </c>
      <c r="U17" s="380"/>
      <c r="V17" s="340">
        <f>'33【舗装工事業】（入力用）'!V17</f>
        <v>0</v>
      </c>
      <c r="W17" s="341"/>
      <c r="X17" s="341"/>
      <c r="Y17" s="341"/>
      <c r="Z17" s="340">
        <f>'33【舗装工事業】（入力用）'!Z17</f>
        <v>0</v>
      </c>
      <c r="AA17" s="341"/>
      <c r="AB17" s="341"/>
      <c r="AC17" s="341"/>
      <c r="AD17" s="340">
        <f>'33【舗装工事業】（入力用）'!AD17</f>
        <v>0</v>
      </c>
      <c r="AE17" s="341"/>
      <c r="AF17" s="341"/>
      <c r="AG17" s="341"/>
      <c r="AH17" s="340">
        <f>'33【舗装工事業】（入力用）'!AH17</f>
        <v>0</v>
      </c>
      <c r="AI17" s="341"/>
      <c r="AJ17" s="341"/>
      <c r="AK17" s="368"/>
      <c r="AL17" s="345" t="str">
        <f>'33【舗装工事業】（入力用）'!AL17</f>
        <v/>
      </c>
      <c r="AM17" s="582"/>
      <c r="AN17" s="638">
        <f>'33【舗装工事業】（入力用）'!AN17</f>
        <v>0</v>
      </c>
      <c r="AO17" s="639"/>
      <c r="AP17" s="639"/>
      <c r="AQ17" s="639"/>
      <c r="AR17" s="639"/>
      <c r="AS17" s="35"/>
    </row>
    <row r="18" spans="2:45" ht="18" customHeight="1" x14ac:dyDescent="0.2">
      <c r="B18" s="592">
        <f>'33【舗装工事業】（入力用）'!B18</f>
        <v>0</v>
      </c>
      <c r="C18" s="593"/>
      <c r="D18" s="593"/>
      <c r="E18" s="593"/>
      <c r="F18" s="593"/>
      <c r="G18" s="593"/>
      <c r="H18" s="593"/>
      <c r="I18" s="594"/>
      <c r="J18" s="592">
        <f>'33【舗装工事業】（入力用）'!J18</f>
        <v>0</v>
      </c>
      <c r="K18" s="593"/>
      <c r="L18" s="593"/>
      <c r="M18" s="593"/>
      <c r="N18" s="595"/>
      <c r="O18" s="47">
        <f>'33【舗装工事業】（入力用）'!O18</f>
        <v>0</v>
      </c>
      <c r="P18" s="48" t="s">
        <v>0</v>
      </c>
      <c r="Q18" s="47">
        <f>'33【舗装工事業】（入力用）'!Q18</f>
        <v>0</v>
      </c>
      <c r="R18" s="48" t="s">
        <v>1</v>
      </c>
      <c r="S18" s="47">
        <f>'33【舗装工事業】（入力用）'!S18</f>
        <v>0</v>
      </c>
      <c r="T18" s="377" t="s">
        <v>20</v>
      </c>
      <c r="U18" s="377"/>
      <c r="V18" s="378"/>
      <c r="W18" s="379"/>
      <c r="X18" s="379"/>
      <c r="Y18" s="54"/>
      <c r="Z18" s="55"/>
      <c r="AA18" s="56"/>
      <c r="AB18" s="56"/>
      <c r="AC18" s="54"/>
      <c r="AD18" s="55"/>
      <c r="AE18" s="56"/>
      <c r="AF18" s="56"/>
      <c r="AG18" s="54"/>
      <c r="AH18" s="365"/>
      <c r="AI18" s="366"/>
      <c r="AJ18" s="366"/>
      <c r="AK18" s="367"/>
      <c r="AL18" s="148"/>
      <c r="AM18" s="149"/>
      <c r="AN18" s="365"/>
      <c r="AO18" s="366"/>
      <c r="AP18" s="366"/>
      <c r="AQ18" s="366"/>
      <c r="AR18" s="366"/>
      <c r="AS18" s="58"/>
    </row>
    <row r="19" spans="2:45" ht="18" customHeight="1" x14ac:dyDescent="0.2">
      <c r="B19" s="625"/>
      <c r="C19" s="626"/>
      <c r="D19" s="626"/>
      <c r="E19" s="626"/>
      <c r="F19" s="626"/>
      <c r="G19" s="626"/>
      <c r="H19" s="626"/>
      <c r="I19" s="627"/>
      <c r="J19" s="625"/>
      <c r="K19" s="626"/>
      <c r="L19" s="626"/>
      <c r="M19" s="626"/>
      <c r="N19" s="628"/>
      <c r="O19" s="26">
        <f>'33【舗装工事業】（入力用）'!O19</f>
        <v>0</v>
      </c>
      <c r="P19" s="11" t="s">
        <v>0</v>
      </c>
      <c r="Q19" s="26">
        <f>'33【舗装工事業】（入力用）'!Q19</f>
        <v>0</v>
      </c>
      <c r="R19" s="11" t="s">
        <v>1</v>
      </c>
      <c r="S19" s="26">
        <f>'33【舗装工事業】（入力用）'!S19</f>
        <v>0</v>
      </c>
      <c r="T19" s="380" t="s">
        <v>21</v>
      </c>
      <c r="U19" s="380"/>
      <c r="V19" s="340">
        <f>'33【舗装工事業】（入力用）'!V19</f>
        <v>0</v>
      </c>
      <c r="W19" s="341"/>
      <c r="X19" s="341"/>
      <c r="Y19" s="341"/>
      <c r="Z19" s="340">
        <f>'33【舗装工事業】（入力用）'!Z19</f>
        <v>0</v>
      </c>
      <c r="AA19" s="341"/>
      <c r="AB19" s="341"/>
      <c r="AC19" s="341"/>
      <c r="AD19" s="340">
        <f>'33【舗装工事業】（入力用）'!AD19</f>
        <v>0</v>
      </c>
      <c r="AE19" s="341"/>
      <c r="AF19" s="341"/>
      <c r="AG19" s="341"/>
      <c r="AH19" s="340">
        <f>'33【舗装工事業】（入力用）'!AH19</f>
        <v>0</v>
      </c>
      <c r="AI19" s="341"/>
      <c r="AJ19" s="341"/>
      <c r="AK19" s="368"/>
      <c r="AL19" s="345" t="str">
        <f>'33【舗装工事業】（入力用）'!AL19</f>
        <v/>
      </c>
      <c r="AM19" s="582"/>
      <c r="AN19" s="638">
        <f>'33【舗装工事業】（入力用）'!AN19</f>
        <v>0</v>
      </c>
      <c r="AO19" s="639"/>
      <c r="AP19" s="639"/>
      <c r="AQ19" s="639"/>
      <c r="AR19" s="639"/>
      <c r="AS19" s="35"/>
    </row>
    <row r="20" spans="2:45" ht="18" customHeight="1" x14ac:dyDescent="0.2">
      <c r="B20" s="592">
        <f>'33【舗装工事業】（入力用）'!B20</f>
        <v>0</v>
      </c>
      <c r="C20" s="593"/>
      <c r="D20" s="593"/>
      <c r="E20" s="593"/>
      <c r="F20" s="593"/>
      <c r="G20" s="593"/>
      <c r="H20" s="593"/>
      <c r="I20" s="594"/>
      <c r="J20" s="592">
        <f>'33【舗装工事業】（入力用）'!J20</f>
        <v>0</v>
      </c>
      <c r="K20" s="593"/>
      <c r="L20" s="593"/>
      <c r="M20" s="593"/>
      <c r="N20" s="595"/>
      <c r="O20" s="47">
        <f>'33【舗装工事業】（入力用）'!O20</f>
        <v>0</v>
      </c>
      <c r="P20" s="48" t="s">
        <v>31</v>
      </c>
      <c r="Q20" s="47">
        <f>'33【舗装工事業】（入力用）'!Q20</f>
        <v>0</v>
      </c>
      <c r="R20" s="48" t="s">
        <v>32</v>
      </c>
      <c r="S20" s="47">
        <f>'33【舗装工事業】（入力用）'!S20</f>
        <v>0</v>
      </c>
      <c r="T20" s="377" t="s">
        <v>33</v>
      </c>
      <c r="U20" s="377"/>
      <c r="V20" s="378"/>
      <c r="W20" s="379"/>
      <c r="X20" s="379"/>
      <c r="Y20" s="54"/>
      <c r="Z20" s="55"/>
      <c r="AA20" s="56"/>
      <c r="AB20" s="56"/>
      <c r="AC20" s="54"/>
      <c r="AD20" s="55"/>
      <c r="AE20" s="56"/>
      <c r="AF20" s="56"/>
      <c r="AG20" s="54"/>
      <c r="AH20" s="365"/>
      <c r="AI20" s="366"/>
      <c r="AJ20" s="366"/>
      <c r="AK20" s="367"/>
      <c r="AL20" s="148"/>
      <c r="AM20" s="149"/>
      <c r="AN20" s="365"/>
      <c r="AO20" s="366"/>
      <c r="AP20" s="366"/>
      <c r="AQ20" s="366"/>
      <c r="AR20" s="366"/>
      <c r="AS20" s="58"/>
    </row>
    <row r="21" spans="2:45" ht="18" customHeight="1" x14ac:dyDescent="0.2">
      <c r="B21" s="586"/>
      <c r="C21" s="587"/>
      <c r="D21" s="587"/>
      <c r="E21" s="587"/>
      <c r="F21" s="587"/>
      <c r="G21" s="587"/>
      <c r="H21" s="587"/>
      <c r="I21" s="588"/>
      <c r="J21" s="586"/>
      <c r="K21" s="587"/>
      <c r="L21" s="587"/>
      <c r="M21" s="587"/>
      <c r="N21" s="590"/>
      <c r="O21" s="27">
        <f>'33【舗装工事業】（入力用）'!O21</f>
        <v>0</v>
      </c>
      <c r="P21" s="33" t="s">
        <v>31</v>
      </c>
      <c r="Q21" s="27">
        <f>'33【舗装工事業】（入力用）'!Q21</f>
        <v>0</v>
      </c>
      <c r="R21" s="33" t="s">
        <v>32</v>
      </c>
      <c r="S21" s="27">
        <f>'33【舗装工事業】（入力用）'!S21</f>
        <v>0</v>
      </c>
      <c r="T21" s="591" t="s">
        <v>34</v>
      </c>
      <c r="U21" s="591"/>
      <c r="V21" s="342">
        <f>'33【舗装工事業】（入力用）'!V21</f>
        <v>0</v>
      </c>
      <c r="W21" s="343"/>
      <c r="X21" s="343"/>
      <c r="Y21" s="344"/>
      <c r="Z21" s="342">
        <f>'33【舗装工事業】（入力用）'!Z21</f>
        <v>0</v>
      </c>
      <c r="AA21" s="343"/>
      <c r="AB21" s="343"/>
      <c r="AC21" s="343"/>
      <c r="AD21" s="342">
        <f>'33【舗装工事業】（入力用）'!AD21</f>
        <v>0</v>
      </c>
      <c r="AE21" s="343"/>
      <c r="AF21" s="343"/>
      <c r="AG21" s="343"/>
      <c r="AH21" s="340">
        <f>'33【舗装工事業】（入力用）'!AH21</f>
        <v>0</v>
      </c>
      <c r="AI21" s="341"/>
      <c r="AJ21" s="341"/>
      <c r="AK21" s="368"/>
      <c r="AL21" s="345" t="str">
        <f>'33【舗装工事業】（入力用）'!AL21</f>
        <v/>
      </c>
      <c r="AM21" s="582"/>
      <c r="AN21" s="638">
        <f>'33【舗装工事業】（入力用）'!AN21</f>
        <v>0</v>
      </c>
      <c r="AO21" s="639"/>
      <c r="AP21" s="639"/>
      <c r="AQ21" s="639"/>
      <c r="AR21" s="639"/>
      <c r="AS21" s="35"/>
    </row>
    <row r="22" spans="2:45" ht="18" customHeight="1" x14ac:dyDescent="0.2">
      <c r="B22" s="583">
        <f>'33【舗装工事業】（入力用）'!B22</f>
        <v>0</v>
      </c>
      <c r="C22" s="584"/>
      <c r="D22" s="584"/>
      <c r="E22" s="584"/>
      <c r="F22" s="584"/>
      <c r="G22" s="584"/>
      <c r="H22" s="584"/>
      <c r="I22" s="585"/>
      <c r="J22" s="583">
        <f>'33【舗装工事業】（入力用）'!J22</f>
        <v>0</v>
      </c>
      <c r="K22" s="584"/>
      <c r="L22" s="584"/>
      <c r="M22" s="584"/>
      <c r="N22" s="589"/>
      <c r="O22" s="26">
        <f>'33【舗装工事業】（入力用）'!O22</f>
        <v>0</v>
      </c>
      <c r="P22" s="11" t="s">
        <v>31</v>
      </c>
      <c r="Q22" s="26">
        <f>'33【舗装工事業】（入力用）'!Q22</f>
        <v>0</v>
      </c>
      <c r="R22" s="11" t="s">
        <v>32</v>
      </c>
      <c r="S22" s="26">
        <f>'33【舗装工事業】（入力用）'!S22</f>
        <v>0</v>
      </c>
      <c r="T22" s="380" t="s">
        <v>33</v>
      </c>
      <c r="U22" s="380"/>
      <c r="V22" s="378"/>
      <c r="W22" s="379"/>
      <c r="X22" s="379"/>
      <c r="Y22" s="25"/>
      <c r="Z22" s="59"/>
      <c r="AA22" s="36"/>
      <c r="AB22" s="36"/>
      <c r="AC22" s="25"/>
      <c r="AD22" s="59"/>
      <c r="AE22" s="36"/>
      <c r="AF22" s="36"/>
      <c r="AG22" s="25"/>
      <c r="AH22" s="365"/>
      <c r="AI22" s="366"/>
      <c r="AJ22" s="366"/>
      <c r="AK22" s="367"/>
      <c r="AL22" s="150"/>
      <c r="AM22" s="151"/>
      <c r="AN22" s="365"/>
      <c r="AO22" s="366"/>
      <c r="AP22" s="366"/>
      <c r="AQ22" s="366"/>
      <c r="AR22" s="366"/>
      <c r="AS22" s="58"/>
    </row>
    <row r="23" spans="2:45" ht="18" customHeight="1" x14ac:dyDescent="0.2">
      <c r="B23" s="586"/>
      <c r="C23" s="587"/>
      <c r="D23" s="587"/>
      <c r="E23" s="587"/>
      <c r="F23" s="587"/>
      <c r="G23" s="587"/>
      <c r="H23" s="587"/>
      <c r="I23" s="588"/>
      <c r="J23" s="586"/>
      <c r="K23" s="587"/>
      <c r="L23" s="587"/>
      <c r="M23" s="587"/>
      <c r="N23" s="590"/>
      <c r="O23" s="27">
        <f>'33【舗装工事業】（入力用）'!O23</f>
        <v>0</v>
      </c>
      <c r="P23" s="33" t="s">
        <v>31</v>
      </c>
      <c r="Q23" s="27">
        <f>'33【舗装工事業】（入力用）'!Q23</f>
        <v>0</v>
      </c>
      <c r="R23" s="33" t="s">
        <v>32</v>
      </c>
      <c r="S23" s="27">
        <f>'33【舗装工事業】（入力用）'!S23</f>
        <v>0</v>
      </c>
      <c r="T23" s="591" t="s">
        <v>34</v>
      </c>
      <c r="U23" s="591"/>
      <c r="V23" s="340">
        <f>'33【舗装工事業】（入力用）'!V23</f>
        <v>0</v>
      </c>
      <c r="W23" s="341"/>
      <c r="X23" s="341"/>
      <c r="Y23" s="341"/>
      <c r="Z23" s="340">
        <f>'33【舗装工事業】（入力用）'!Z23</f>
        <v>0</v>
      </c>
      <c r="AA23" s="341"/>
      <c r="AB23" s="341"/>
      <c r="AC23" s="341"/>
      <c r="AD23" s="340">
        <f>'33【舗装工事業】（入力用）'!AD23</f>
        <v>0</v>
      </c>
      <c r="AE23" s="341"/>
      <c r="AF23" s="341"/>
      <c r="AG23" s="341"/>
      <c r="AH23" s="340">
        <f>'33【舗装工事業】（入力用）'!AH23</f>
        <v>0</v>
      </c>
      <c r="AI23" s="341"/>
      <c r="AJ23" s="341"/>
      <c r="AK23" s="368"/>
      <c r="AL23" s="345" t="str">
        <f>'33【舗装工事業】（入力用）'!AL23</f>
        <v/>
      </c>
      <c r="AM23" s="582"/>
      <c r="AN23" s="638">
        <f>'33【舗装工事業】（入力用）'!AN23</f>
        <v>0</v>
      </c>
      <c r="AO23" s="639"/>
      <c r="AP23" s="639"/>
      <c r="AQ23" s="639"/>
      <c r="AR23" s="639"/>
      <c r="AS23" s="35"/>
    </row>
    <row r="24" spans="2:45" ht="18" customHeight="1" x14ac:dyDescent="0.2">
      <c r="B24" s="583">
        <f>'33【舗装工事業】（入力用）'!B24</f>
        <v>0</v>
      </c>
      <c r="C24" s="584"/>
      <c r="D24" s="584"/>
      <c r="E24" s="584"/>
      <c r="F24" s="584"/>
      <c r="G24" s="584"/>
      <c r="H24" s="584"/>
      <c r="I24" s="585"/>
      <c r="J24" s="583">
        <f>'33【舗装工事業】（入力用）'!J24</f>
        <v>0</v>
      </c>
      <c r="K24" s="584"/>
      <c r="L24" s="584"/>
      <c r="M24" s="584"/>
      <c r="N24" s="589"/>
      <c r="O24" s="26">
        <f>'33【舗装工事業】（入力用）'!O24</f>
        <v>0</v>
      </c>
      <c r="P24" s="11" t="s">
        <v>31</v>
      </c>
      <c r="Q24" s="26">
        <f>'33【舗装工事業】（入力用）'!Q24</f>
        <v>0</v>
      </c>
      <c r="R24" s="11" t="s">
        <v>32</v>
      </c>
      <c r="S24" s="26">
        <f>'33【舗装工事業】（入力用）'!S24</f>
        <v>0</v>
      </c>
      <c r="T24" s="380" t="s">
        <v>33</v>
      </c>
      <c r="U24" s="380"/>
      <c r="V24" s="378"/>
      <c r="W24" s="379"/>
      <c r="X24" s="379"/>
      <c r="Y24" s="54"/>
      <c r="Z24" s="55"/>
      <c r="AA24" s="56"/>
      <c r="AB24" s="56"/>
      <c r="AC24" s="54"/>
      <c r="AD24" s="55"/>
      <c r="AE24" s="56"/>
      <c r="AF24" s="56"/>
      <c r="AG24" s="54"/>
      <c r="AH24" s="365"/>
      <c r="AI24" s="366"/>
      <c r="AJ24" s="366"/>
      <c r="AK24" s="367"/>
      <c r="AL24" s="150"/>
      <c r="AM24" s="151"/>
      <c r="AN24" s="365"/>
      <c r="AO24" s="366"/>
      <c r="AP24" s="366"/>
      <c r="AQ24" s="366"/>
      <c r="AR24" s="366"/>
      <c r="AS24" s="58"/>
    </row>
    <row r="25" spans="2:45" ht="18" customHeight="1" x14ac:dyDescent="0.2">
      <c r="B25" s="586"/>
      <c r="C25" s="587"/>
      <c r="D25" s="587"/>
      <c r="E25" s="587"/>
      <c r="F25" s="587"/>
      <c r="G25" s="587"/>
      <c r="H25" s="587"/>
      <c r="I25" s="588"/>
      <c r="J25" s="586"/>
      <c r="K25" s="587"/>
      <c r="L25" s="587"/>
      <c r="M25" s="587"/>
      <c r="N25" s="590"/>
      <c r="O25" s="27">
        <f>'33【舗装工事業】（入力用）'!O25</f>
        <v>0</v>
      </c>
      <c r="P25" s="33" t="s">
        <v>31</v>
      </c>
      <c r="Q25" s="27">
        <f>'33【舗装工事業】（入力用）'!Q25</f>
        <v>0</v>
      </c>
      <c r="R25" s="33" t="s">
        <v>32</v>
      </c>
      <c r="S25" s="27">
        <f>'33【舗装工事業】（入力用）'!S25</f>
        <v>0</v>
      </c>
      <c r="T25" s="591" t="s">
        <v>34</v>
      </c>
      <c r="U25" s="591"/>
      <c r="V25" s="340">
        <f>'33【舗装工事業】（入力用）'!V25</f>
        <v>0</v>
      </c>
      <c r="W25" s="341"/>
      <c r="X25" s="341"/>
      <c r="Y25" s="341"/>
      <c r="Z25" s="340">
        <f>'33【舗装工事業】（入力用）'!Z25</f>
        <v>0</v>
      </c>
      <c r="AA25" s="341"/>
      <c r="AB25" s="341"/>
      <c r="AC25" s="341"/>
      <c r="AD25" s="340">
        <f>'33【舗装工事業】（入力用）'!AD25</f>
        <v>0</v>
      </c>
      <c r="AE25" s="341"/>
      <c r="AF25" s="341"/>
      <c r="AG25" s="341"/>
      <c r="AH25" s="340">
        <f>'33【舗装工事業】（入力用）'!AH25</f>
        <v>0</v>
      </c>
      <c r="AI25" s="341"/>
      <c r="AJ25" s="341"/>
      <c r="AK25" s="368"/>
      <c r="AL25" s="345" t="str">
        <f>'33【舗装工事業】（入力用）'!AL25</f>
        <v/>
      </c>
      <c r="AM25" s="582"/>
      <c r="AN25" s="638">
        <f>'33【舗装工事業】（入力用）'!AN25</f>
        <v>0</v>
      </c>
      <c r="AO25" s="639"/>
      <c r="AP25" s="639"/>
      <c r="AQ25" s="639"/>
      <c r="AR25" s="639"/>
      <c r="AS25" s="35"/>
    </row>
    <row r="26" spans="2:45" ht="18" customHeight="1" x14ac:dyDescent="0.2">
      <c r="B26" s="347" t="s">
        <v>86</v>
      </c>
      <c r="C26" s="348"/>
      <c r="D26" s="348"/>
      <c r="E26" s="349"/>
      <c r="F26" s="616" t="str">
        <f>'33【舗装工事業】（入力用）'!F26</f>
        <v>33　舗装工事業</v>
      </c>
      <c r="G26" s="617"/>
      <c r="H26" s="617"/>
      <c r="I26" s="617"/>
      <c r="J26" s="617"/>
      <c r="K26" s="617"/>
      <c r="L26" s="617"/>
      <c r="M26" s="617"/>
      <c r="N26" s="618"/>
      <c r="O26" s="347" t="s">
        <v>73</v>
      </c>
      <c r="P26" s="348"/>
      <c r="Q26" s="348"/>
      <c r="R26" s="348"/>
      <c r="S26" s="348"/>
      <c r="T26" s="348"/>
      <c r="U26" s="349"/>
      <c r="V26" s="365"/>
      <c r="W26" s="366"/>
      <c r="X26" s="366"/>
      <c r="Y26" s="367"/>
      <c r="Z26" s="55"/>
      <c r="AA26" s="56"/>
      <c r="AB26" s="56"/>
      <c r="AC26" s="54"/>
      <c r="AD26" s="55"/>
      <c r="AE26" s="56"/>
      <c r="AF26" s="56"/>
      <c r="AG26" s="54"/>
      <c r="AH26" s="365"/>
      <c r="AI26" s="366"/>
      <c r="AJ26" s="366"/>
      <c r="AK26" s="367"/>
      <c r="AL26" s="55"/>
      <c r="AM26" s="57"/>
      <c r="AN26" s="365"/>
      <c r="AO26" s="366"/>
      <c r="AP26" s="366"/>
      <c r="AQ26" s="366"/>
      <c r="AR26" s="366"/>
      <c r="AS26" s="58"/>
    </row>
    <row r="27" spans="2:45" ht="18" customHeight="1" x14ac:dyDescent="0.2">
      <c r="B27" s="350"/>
      <c r="C27" s="351"/>
      <c r="D27" s="351"/>
      <c r="E27" s="352"/>
      <c r="F27" s="619"/>
      <c r="G27" s="620"/>
      <c r="H27" s="620"/>
      <c r="I27" s="620"/>
      <c r="J27" s="620"/>
      <c r="K27" s="620"/>
      <c r="L27" s="620"/>
      <c r="M27" s="620"/>
      <c r="N27" s="621"/>
      <c r="O27" s="350"/>
      <c r="P27" s="351"/>
      <c r="Q27" s="351"/>
      <c r="R27" s="351"/>
      <c r="S27" s="351"/>
      <c r="T27" s="351"/>
      <c r="U27" s="352"/>
      <c r="V27" s="580">
        <f>'33【舗装工事業】（入力用）'!V27</f>
        <v>0</v>
      </c>
      <c r="W27" s="534"/>
      <c r="X27" s="534"/>
      <c r="Y27" s="535"/>
      <c r="Z27" s="580">
        <f>'33【舗装工事業】（入力用）'!Z27</f>
        <v>0</v>
      </c>
      <c r="AA27" s="536"/>
      <c r="AB27" s="536"/>
      <c r="AC27" s="537"/>
      <c r="AD27" s="580">
        <f>'33【舗装工事業】（入力用）'!AD27</f>
        <v>0</v>
      </c>
      <c r="AE27" s="536"/>
      <c r="AF27" s="536"/>
      <c r="AG27" s="537"/>
      <c r="AH27" s="580">
        <f>'33【舗装工事業】（入力用）'!AH27</f>
        <v>0</v>
      </c>
      <c r="AI27" s="581"/>
      <c r="AJ27" s="581"/>
      <c r="AK27" s="581"/>
      <c r="AL27" s="59"/>
      <c r="AM27" s="60"/>
      <c r="AN27" s="580">
        <f>'33【舗装工事業】（入力用）'!AN27</f>
        <v>0</v>
      </c>
      <c r="AO27" s="534"/>
      <c r="AP27" s="534"/>
      <c r="AQ27" s="534"/>
      <c r="AR27" s="534"/>
      <c r="AS27" s="61"/>
    </row>
    <row r="28" spans="2:45" ht="18" customHeight="1" x14ac:dyDescent="0.2">
      <c r="B28" s="353"/>
      <c r="C28" s="354"/>
      <c r="D28" s="354"/>
      <c r="E28" s="355"/>
      <c r="F28" s="622"/>
      <c r="G28" s="623"/>
      <c r="H28" s="623"/>
      <c r="I28" s="623"/>
      <c r="J28" s="623"/>
      <c r="K28" s="623"/>
      <c r="L28" s="623"/>
      <c r="M28" s="623"/>
      <c r="N28" s="624"/>
      <c r="O28" s="353"/>
      <c r="P28" s="354"/>
      <c r="Q28" s="354"/>
      <c r="R28" s="354"/>
      <c r="S28" s="354"/>
      <c r="T28" s="354"/>
      <c r="U28" s="355"/>
      <c r="V28" s="342"/>
      <c r="W28" s="343"/>
      <c r="X28" s="343"/>
      <c r="Y28" s="344"/>
      <c r="Z28" s="342"/>
      <c r="AA28" s="343"/>
      <c r="AB28" s="343"/>
      <c r="AC28" s="344"/>
      <c r="AD28" s="342"/>
      <c r="AE28" s="343"/>
      <c r="AF28" s="343"/>
      <c r="AG28" s="344"/>
      <c r="AH28" s="342"/>
      <c r="AI28" s="343"/>
      <c r="AJ28" s="343"/>
      <c r="AK28" s="344"/>
      <c r="AL28" s="34"/>
      <c r="AM28" s="35"/>
      <c r="AN28" s="342"/>
      <c r="AO28" s="343"/>
      <c r="AP28" s="343"/>
      <c r="AQ28" s="343"/>
      <c r="AR28" s="343"/>
      <c r="AS28" s="35"/>
    </row>
    <row r="29" spans="2:45" ht="15.75" customHeight="1" x14ac:dyDescent="0.2">
      <c r="D29" s="2" t="s">
        <v>22</v>
      </c>
      <c r="AN29" s="579">
        <f>'35【建築事業】（入力用）'!AN29:AR29</f>
        <v>0</v>
      </c>
      <c r="AO29" s="579"/>
      <c r="AP29" s="579"/>
      <c r="AQ29" s="579"/>
      <c r="AR29" s="579"/>
    </row>
    <row r="30" spans="2:45" ht="15" customHeight="1" x14ac:dyDescent="0.2">
      <c r="AG30" s="9"/>
      <c r="AI30" s="10" t="s">
        <v>88</v>
      </c>
      <c r="AJ30" s="613">
        <f>'35【建築事業】（入力用）'!AJ30</f>
        <v>0</v>
      </c>
      <c r="AK30" s="613"/>
      <c r="AL30" s="613"/>
      <c r="AM30" s="380" t="s">
        <v>76</v>
      </c>
      <c r="AN30" s="380"/>
      <c r="AO30" s="614">
        <f>'35【建築事業】（入力用）'!AO30</f>
        <v>0</v>
      </c>
      <c r="AP30" s="614"/>
      <c r="AQ30" s="614"/>
      <c r="AR30" s="37"/>
      <c r="AS30" s="11" t="s">
        <v>77</v>
      </c>
    </row>
    <row r="31" spans="2:45" ht="15" customHeight="1" x14ac:dyDescent="0.2">
      <c r="D31" s="476">
        <f>'35【建築事業】（入力用）'!D31</f>
        <v>7</v>
      </c>
      <c r="E31" s="476"/>
      <c r="F31" s="12" t="s">
        <v>0</v>
      </c>
      <c r="G31" s="476">
        <f>'35【建築事業】（入力用）'!G31</f>
        <v>0</v>
      </c>
      <c r="H31" s="476"/>
      <c r="I31" s="12" t="s">
        <v>1</v>
      </c>
      <c r="J31" s="476">
        <f>'35【建築事業】（入力用）'!J31</f>
        <v>0</v>
      </c>
      <c r="K31" s="476"/>
      <c r="L31" s="12" t="s">
        <v>23</v>
      </c>
      <c r="AG31" s="13"/>
      <c r="AI31" s="10" t="s">
        <v>89</v>
      </c>
      <c r="AJ31" s="524">
        <f>'35【建築事業】（入力用）'!AJ31</f>
        <v>0</v>
      </c>
      <c r="AK31" s="525"/>
      <c r="AL31" s="11" t="s">
        <v>76</v>
      </c>
      <c r="AM31" s="613">
        <f>'35【建築事業】（入力用）'!AM31</f>
        <v>0</v>
      </c>
      <c r="AN31" s="613"/>
      <c r="AO31" s="11" t="s">
        <v>76</v>
      </c>
      <c r="AP31" s="614">
        <f>'35【建築事業】（入力用）'!AP31</f>
        <v>0</v>
      </c>
      <c r="AQ31" s="614"/>
      <c r="AR31" s="37"/>
      <c r="AS31" s="11" t="s">
        <v>77</v>
      </c>
    </row>
    <row r="32" spans="2:45" ht="18" customHeight="1" x14ac:dyDescent="0.2">
      <c r="D32" s="9"/>
      <c r="E32" s="9"/>
      <c r="F32" s="9"/>
      <c r="G32" s="9"/>
      <c r="AA32" s="518" t="s">
        <v>24</v>
      </c>
      <c r="AB32" s="518"/>
      <c r="AC32" s="519">
        <f>'35【建築事業】（入力用）'!AC32</f>
        <v>0</v>
      </c>
      <c r="AD32" s="519"/>
      <c r="AE32" s="519"/>
      <c r="AF32" s="519"/>
      <c r="AG32" s="519"/>
      <c r="AH32" s="519"/>
      <c r="AI32" s="519"/>
      <c r="AJ32" s="519"/>
      <c r="AK32" s="519"/>
      <c r="AL32" s="519"/>
      <c r="AM32" s="519"/>
      <c r="AN32" s="519"/>
      <c r="AO32" s="519"/>
      <c r="AP32" s="519"/>
      <c r="AQ32" s="519"/>
      <c r="AR32" s="519"/>
      <c r="AS32" s="519"/>
    </row>
    <row r="33" spans="2:45" ht="15" customHeight="1" x14ac:dyDescent="0.2">
      <c r="D33" s="9"/>
      <c r="E33" s="9"/>
      <c r="F33" s="9"/>
      <c r="G33" s="9"/>
      <c r="H33" s="3"/>
      <c r="X33" s="520" t="s">
        <v>25</v>
      </c>
      <c r="Y33" s="520"/>
      <c r="Z33" s="520"/>
      <c r="AA33" s="2"/>
      <c r="AB33" s="2"/>
      <c r="AC33" s="521">
        <f>'35【建築事業】（入力用）'!AC33</f>
        <v>0</v>
      </c>
      <c r="AD33" s="521"/>
      <c r="AE33" s="521"/>
      <c r="AF33" s="521"/>
      <c r="AG33" s="521"/>
      <c r="AH33" s="521"/>
      <c r="AI33" s="521"/>
      <c r="AJ33" s="521"/>
      <c r="AK33" s="521"/>
      <c r="AL33" s="521"/>
      <c r="AM33" s="521"/>
      <c r="AN33" s="521"/>
      <c r="AS33" s="14"/>
    </row>
    <row r="34" spans="2:45" ht="15" customHeight="1" x14ac:dyDescent="0.2">
      <c r="D34" s="476" t="str">
        <f>'35【建築事業】（入力用）'!D34</f>
        <v>埼玉</v>
      </c>
      <c r="E34" s="476"/>
      <c r="F34" s="476"/>
      <c r="G34" s="476"/>
      <c r="H34" s="12" t="s">
        <v>26</v>
      </c>
      <c r="I34" s="12"/>
      <c r="J34" s="12"/>
      <c r="K34" s="12"/>
      <c r="L34" s="12"/>
      <c r="M34" s="12"/>
      <c r="N34" s="12"/>
      <c r="O34" s="12"/>
      <c r="P34" s="12"/>
      <c r="Q34" s="12"/>
      <c r="R34" s="15"/>
      <c r="S34" s="12"/>
      <c r="Y34" s="9"/>
      <c r="Z34" s="9"/>
      <c r="AA34" s="518" t="s">
        <v>27</v>
      </c>
      <c r="AB34" s="518"/>
      <c r="AC34" s="637" t="str">
        <f>'35【建築事業】（入力用）'!AC34</f>
        <v>　　</v>
      </c>
      <c r="AD34" s="637"/>
      <c r="AE34" s="637"/>
      <c r="AF34" s="637"/>
      <c r="AG34" s="637"/>
      <c r="AH34" s="637"/>
      <c r="AI34" s="637"/>
      <c r="AJ34" s="637"/>
      <c r="AK34" s="637"/>
      <c r="AL34" s="637"/>
      <c r="AM34" s="637"/>
      <c r="AN34" s="637"/>
      <c r="AO34" s="28"/>
      <c r="AP34" s="28"/>
      <c r="AQ34" s="28"/>
      <c r="AR34" s="28"/>
      <c r="AS34" s="33"/>
    </row>
    <row r="35" spans="2:45" ht="15" customHeight="1" x14ac:dyDescent="0.2">
      <c r="AC35" s="2"/>
      <c r="AD35" s="3" t="s">
        <v>91</v>
      </c>
    </row>
    <row r="36" spans="2:45" ht="16.149999999999999" customHeight="1" x14ac:dyDescent="0.2">
      <c r="D36" s="16" t="s">
        <v>28</v>
      </c>
      <c r="E36" s="16"/>
      <c r="F36" s="2"/>
      <c r="G36" s="2"/>
      <c r="H36" s="2"/>
      <c r="I36" s="2"/>
      <c r="J36" s="2"/>
      <c r="K36" s="2"/>
      <c r="L36" s="2"/>
      <c r="M36" s="2"/>
      <c r="N36" s="2"/>
      <c r="O36" s="2"/>
      <c r="P36" s="2"/>
      <c r="Q36" s="2"/>
      <c r="R36" s="2"/>
      <c r="S36" s="2"/>
      <c r="T36" s="2"/>
      <c r="U36" s="2"/>
      <c r="V36" s="2"/>
      <c r="W36" s="2"/>
      <c r="X36" s="2"/>
      <c r="AA36" s="480" t="s">
        <v>29</v>
      </c>
      <c r="AB36" s="481"/>
      <c r="AC36" s="486" t="s">
        <v>92</v>
      </c>
      <c r="AD36" s="487"/>
      <c r="AE36" s="487"/>
      <c r="AF36" s="487"/>
      <c r="AG36" s="487"/>
      <c r="AH36" s="488"/>
      <c r="AI36" s="17"/>
      <c r="AJ36" s="492" t="s">
        <v>93</v>
      </c>
      <c r="AK36" s="492"/>
      <c r="AL36" s="492"/>
      <c r="AM36" s="492"/>
      <c r="AN36" s="492"/>
      <c r="AO36" s="20"/>
      <c r="AP36" s="494" t="s">
        <v>94</v>
      </c>
      <c r="AQ36" s="495"/>
      <c r="AR36" s="495"/>
      <c r="AS36" s="496"/>
    </row>
    <row r="37" spans="2:45" ht="16.149999999999999" customHeight="1" x14ac:dyDescent="0.2">
      <c r="D37" s="62" t="s">
        <v>95</v>
      </c>
      <c r="E37" s="16"/>
      <c r="F37" s="2"/>
      <c r="G37" s="2"/>
      <c r="H37" s="2"/>
      <c r="I37" s="2"/>
      <c r="J37" s="2"/>
      <c r="K37" s="2"/>
      <c r="L37" s="2"/>
      <c r="M37" s="2"/>
      <c r="N37" s="2"/>
      <c r="O37" s="2"/>
      <c r="P37" s="2"/>
      <c r="Q37" s="2"/>
      <c r="R37" s="2"/>
      <c r="S37" s="2"/>
      <c r="T37" s="2"/>
      <c r="U37" s="2"/>
      <c r="V37" s="2"/>
      <c r="W37" s="2"/>
      <c r="X37" s="2"/>
      <c r="AA37" s="482"/>
      <c r="AB37" s="483"/>
      <c r="AC37" s="489"/>
      <c r="AD37" s="490"/>
      <c r="AE37" s="490"/>
      <c r="AF37" s="490"/>
      <c r="AG37" s="490"/>
      <c r="AH37" s="491"/>
      <c r="AI37" s="3"/>
      <c r="AJ37" s="493"/>
      <c r="AK37" s="493"/>
      <c r="AL37" s="493"/>
      <c r="AM37" s="493"/>
      <c r="AN37" s="493"/>
      <c r="AO37" s="19"/>
      <c r="AP37" s="497"/>
      <c r="AQ37" s="498"/>
      <c r="AR37" s="498"/>
      <c r="AS37" s="499"/>
    </row>
    <row r="38" spans="2:45" ht="16.149999999999999" customHeight="1" x14ac:dyDescent="0.2">
      <c r="D38" s="16" t="s">
        <v>96</v>
      </c>
      <c r="E38" s="16"/>
      <c r="F38" s="2"/>
      <c r="G38" s="2"/>
      <c r="H38" s="2"/>
      <c r="I38" s="2"/>
      <c r="J38" s="2"/>
      <c r="K38" s="2"/>
      <c r="L38" s="2"/>
      <c r="M38" s="2"/>
      <c r="N38" s="2"/>
      <c r="O38" s="2"/>
      <c r="P38" s="2"/>
      <c r="Q38" s="2"/>
      <c r="R38" s="2"/>
      <c r="S38" s="2"/>
      <c r="T38" s="2"/>
      <c r="U38" s="2"/>
      <c r="V38" s="2"/>
      <c r="W38" s="2"/>
      <c r="X38" s="2"/>
      <c r="AA38" s="482"/>
      <c r="AB38" s="483"/>
      <c r="AC38" s="500">
        <f>'35【建築事業】（入力用）'!AC38</f>
        <v>0</v>
      </c>
      <c r="AD38" s="501"/>
      <c r="AE38" s="501"/>
      <c r="AF38" s="501"/>
      <c r="AG38" s="501"/>
      <c r="AH38" s="502"/>
      <c r="AI38" s="506">
        <f>'35【建築事業】（入力用）'!AI38</f>
        <v>0</v>
      </c>
      <c r="AJ38" s="507"/>
      <c r="AK38" s="507"/>
      <c r="AL38" s="507"/>
      <c r="AM38" s="507"/>
      <c r="AN38" s="507"/>
      <c r="AO38" s="611"/>
      <c r="AP38" s="512">
        <f>'35【建築事業】（入力用）'!AP38</f>
        <v>0</v>
      </c>
      <c r="AQ38" s="513"/>
      <c r="AR38" s="513"/>
      <c r="AS38" s="514"/>
    </row>
    <row r="39" spans="2:45" ht="16.149999999999999" customHeight="1" x14ac:dyDescent="0.2">
      <c r="D39" s="18"/>
      <c r="E39" s="16"/>
      <c r="F39" s="2"/>
      <c r="G39" s="2"/>
      <c r="H39" s="2"/>
      <c r="I39" s="2"/>
      <c r="J39" s="2"/>
      <c r="K39" s="2"/>
      <c r="L39" s="2"/>
      <c r="M39" s="2"/>
      <c r="N39" s="2"/>
      <c r="O39" s="2"/>
      <c r="P39" s="2"/>
      <c r="Q39" s="2"/>
      <c r="R39" s="2"/>
      <c r="S39" s="2"/>
      <c r="T39" s="2"/>
      <c r="U39" s="2"/>
      <c r="V39" s="2"/>
      <c r="W39" s="2"/>
      <c r="X39" s="2"/>
      <c r="AA39" s="484"/>
      <c r="AB39" s="485"/>
      <c r="AC39" s="503"/>
      <c r="AD39" s="504"/>
      <c r="AE39" s="504"/>
      <c r="AF39" s="504"/>
      <c r="AG39" s="504"/>
      <c r="AH39" s="505"/>
      <c r="AI39" s="509"/>
      <c r="AJ39" s="510"/>
      <c r="AK39" s="510"/>
      <c r="AL39" s="510"/>
      <c r="AM39" s="510"/>
      <c r="AN39" s="510"/>
      <c r="AO39" s="612"/>
      <c r="AP39" s="515"/>
      <c r="AQ39" s="516"/>
      <c r="AR39" s="516"/>
      <c r="AS39" s="517"/>
    </row>
    <row r="40" spans="2:45" ht="9" customHeight="1" x14ac:dyDescent="0.2">
      <c r="D40" s="18"/>
      <c r="E40" s="16"/>
      <c r="F40" s="2"/>
      <c r="G40" s="2"/>
      <c r="H40" s="2"/>
      <c r="I40" s="2"/>
      <c r="J40" s="2"/>
      <c r="K40" s="2"/>
      <c r="L40" s="2"/>
      <c r="M40" s="2"/>
      <c r="N40" s="2"/>
      <c r="O40" s="2"/>
      <c r="P40" s="2"/>
      <c r="Q40" s="2"/>
      <c r="R40" s="2"/>
      <c r="S40" s="2"/>
      <c r="T40" s="2"/>
      <c r="U40" s="2"/>
      <c r="V40" s="2"/>
      <c r="W40" s="2"/>
      <c r="X40" s="2"/>
      <c r="AA40" s="29"/>
      <c r="AB40" s="29"/>
      <c r="AC40" s="38"/>
      <c r="AD40" s="38"/>
      <c r="AE40" s="38"/>
      <c r="AF40" s="38"/>
      <c r="AG40" s="38"/>
      <c r="AH40" s="38"/>
      <c r="AI40" s="38"/>
      <c r="AJ40" s="38"/>
      <c r="AK40" s="38"/>
      <c r="AL40" s="38"/>
      <c r="AM40" s="38"/>
      <c r="AN40" s="38"/>
      <c r="AO40" s="11"/>
      <c r="AP40" s="38"/>
      <c r="AQ40" s="30"/>
      <c r="AR40" s="30"/>
      <c r="AS40" s="30"/>
    </row>
    <row r="41" spans="2:45" ht="9" customHeight="1" x14ac:dyDescent="0.2">
      <c r="AQ41" s="31"/>
      <c r="AR41" s="31"/>
      <c r="AS41" s="31"/>
    </row>
    <row r="42" spans="2:45" ht="7.5" customHeight="1" x14ac:dyDescent="0.2">
      <c r="X42" s="3"/>
      <c r="Y42" s="3"/>
    </row>
    <row r="43" spans="2:45" ht="10.5" customHeight="1" x14ac:dyDescent="0.2">
      <c r="X43" s="3"/>
      <c r="Y43" s="3"/>
    </row>
    <row r="44" spans="2:45" ht="5.25" customHeight="1" x14ac:dyDescent="0.2">
      <c r="X44" s="3"/>
      <c r="Y44" s="3"/>
    </row>
    <row r="45" spans="2:45" ht="5.25" customHeight="1" x14ac:dyDescent="0.2">
      <c r="X45" s="3"/>
      <c r="Y45" s="3"/>
    </row>
    <row r="46" spans="2:45" ht="5.25" customHeight="1" x14ac:dyDescent="0.2">
      <c r="X46" s="3"/>
      <c r="Y46" s="3"/>
    </row>
    <row r="47" spans="2:45" ht="5.25" customHeight="1" x14ac:dyDescent="0.2">
      <c r="X47" s="3"/>
      <c r="Y47" s="3"/>
    </row>
    <row r="48" spans="2:45" ht="17.25" customHeight="1" x14ac:dyDescent="0.2">
      <c r="B48" s="2" t="s">
        <v>35</v>
      </c>
      <c r="S48" s="9"/>
      <c r="T48" s="9"/>
      <c r="U48" s="9"/>
      <c r="V48" s="9"/>
      <c r="W48" s="9"/>
      <c r="AL48" s="21"/>
      <c r="AM48" s="21"/>
      <c r="AN48" s="21"/>
      <c r="AO48" s="21"/>
    </row>
    <row r="49" spans="2:45" ht="12.75" customHeight="1" x14ac:dyDescent="0.2">
      <c r="M49" s="22"/>
      <c r="N49" s="22"/>
      <c r="O49" s="22"/>
      <c r="P49" s="22"/>
      <c r="Q49" s="22"/>
      <c r="R49" s="22"/>
      <c r="S49" s="22"/>
      <c r="T49" s="23"/>
      <c r="U49" s="23"/>
      <c r="V49" s="23"/>
      <c r="W49" s="23"/>
      <c r="X49" s="23"/>
      <c r="Y49" s="23"/>
      <c r="Z49" s="23"/>
      <c r="AA49" s="22"/>
      <c r="AB49" s="22"/>
      <c r="AC49" s="22"/>
      <c r="AL49" s="21"/>
      <c r="AM49" s="460" t="s">
        <v>74</v>
      </c>
      <c r="AN49" s="606"/>
      <c r="AO49" s="606"/>
      <c r="AP49" s="607"/>
    </row>
    <row r="50" spans="2:45" ht="12.75" customHeight="1" x14ac:dyDescent="0.2">
      <c r="M50" s="22"/>
      <c r="N50" s="22"/>
      <c r="O50" s="22"/>
      <c r="P50" s="22"/>
      <c r="Q50" s="22"/>
      <c r="R50" s="22"/>
      <c r="S50" s="22"/>
      <c r="T50" s="23"/>
      <c r="U50" s="23"/>
      <c r="V50" s="23"/>
      <c r="W50" s="23"/>
      <c r="X50" s="23"/>
      <c r="Y50" s="23"/>
      <c r="Z50" s="23"/>
      <c r="AA50" s="22"/>
      <c r="AB50" s="22"/>
      <c r="AC50" s="22"/>
      <c r="AL50" s="21"/>
      <c r="AM50" s="608"/>
      <c r="AN50" s="609"/>
      <c r="AO50" s="609"/>
      <c r="AP50" s="610"/>
    </row>
    <row r="51" spans="2:45" ht="12.75" customHeight="1" x14ac:dyDescent="0.2">
      <c r="M51" s="22"/>
      <c r="N51" s="22"/>
      <c r="O51" s="22"/>
      <c r="P51" s="22"/>
      <c r="Q51" s="22"/>
      <c r="R51" s="22"/>
      <c r="S51" s="22"/>
      <c r="T51" s="22"/>
      <c r="U51" s="22"/>
      <c r="V51" s="22"/>
      <c r="W51" s="22"/>
      <c r="X51" s="22"/>
      <c r="Y51" s="22"/>
      <c r="Z51" s="22"/>
      <c r="AA51" s="22"/>
      <c r="AB51" s="22"/>
      <c r="AC51" s="22"/>
      <c r="AL51" s="21"/>
      <c r="AM51" s="21"/>
      <c r="AN51" s="40"/>
      <c r="AO51" s="40"/>
    </row>
    <row r="52" spans="2:45" ht="6" customHeight="1" x14ac:dyDescent="0.2">
      <c r="M52" s="22"/>
      <c r="N52" s="22"/>
      <c r="O52" s="22"/>
      <c r="P52" s="22"/>
      <c r="Q52" s="22"/>
      <c r="R52" s="22"/>
      <c r="S52" s="22"/>
      <c r="T52" s="22"/>
      <c r="U52" s="22"/>
      <c r="V52" s="22"/>
      <c r="W52" s="22"/>
      <c r="X52" s="22"/>
      <c r="Y52" s="22"/>
      <c r="Z52" s="22"/>
      <c r="AA52" s="22"/>
      <c r="AB52" s="22"/>
      <c r="AC52" s="22"/>
      <c r="AL52" s="21"/>
      <c r="AM52" s="21"/>
    </row>
    <row r="53" spans="2:45" ht="12.75" customHeight="1" x14ac:dyDescent="0.2">
      <c r="B53" s="466" t="s">
        <v>2</v>
      </c>
      <c r="C53" s="467"/>
      <c r="D53" s="467"/>
      <c r="E53" s="467"/>
      <c r="F53" s="467"/>
      <c r="G53" s="467"/>
      <c r="H53" s="467"/>
      <c r="I53" s="467"/>
      <c r="J53" s="469" t="s">
        <v>10</v>
      </c>
      <c r="K53" s="469"/>
      <c r="L53" s="41" t="s">
        <v>3</v>
      </c>
      <c r="M53" s="469" t="s">
        <v>11</v>
      </c>
      <c r="N53" s="469"/>
      <c r="O53" s="470" t="s">
        <v>12</v>
      </c>
      <c r="P53" s="469"/>
      <c r="Q53" s="469"/>
      <c r="R53" s="469"/>
      <c r="S53" s="469"/>
      <c r="T53" s="469"/>
      <c r="U53" s="469" t="s">
        <v>13</v>
      </c>
      <c r="V53" s="469"/>
      <c r="W53" s="469"/>
      <c r="AD53" s="11"/>
      <c r="AE53" s="11"/>
      <c r="AF53" s="11"/>
      <c r="AG53" s="11"/>
      <c r="AH53" s="11"/>
      <c r="AI53" s="11"/>
      <c r="AJ53" s="11"/>
      <c r="AL53" s="471">
        <f>$AL$9</f>
        <v>0</v>
      </c>
      <c r="AM53" s="472"/>
      <c r="AN53" s="406" t="s">
        <v>4</v>
      </c>
      <c r="AO53" s="406"/>
      <c r="AP53" s="472"/>
      <c r="AQ53" s="472"/>
      <c r="AR53" s="406" t="s">
        <v>5</v>
      </c>
      <c r="AS53" s="407"/>
    </row>
    <row r="54" spans="2:45" ht="13.9" customHeight="1" x14ac:dyDescent="0.2">
      <c r="B54" s="467"/>
      <c r="C54" s="467"/>
      <c r="D54" s="467"/>
      <c r="E54" s="467"/>
      <c r="F54" s="467"/>
      <c r="G54" s="467"/>
      <c r="H54" s="467"/>
      <c r="I54" s="467"/>
      <c r="J54" s="412" t="str">
        <f>$J$10</f>
        <v>1</v>
      </c>
      <c r="K54" s="414" t="str">
        <f>$K$10</f>
        <v>1</v>
      </c>
      <c r="L54" s="417" t="str">
        <f>$L$10</f>
        <v>1</v>
      </c>
      <c r="M54" s="420" t="str">
        <f>$M$10</f>
        <v>0</v>
      </c>
      <c r="N54" s="414" t="str">
        <f>$N$10</f>
        <v>5</v>
      </c>
      <c r="O54" s="420" t="str">
        <f>$O$10</f>
        <v>9</v>
      </c>
      <c r="P54" s="423" t="str">
        <f>$P$10</f>
        <v>3</v>
      </c>
      <c r="Q54" s="423" t="str">
        <f>$Q$10</f>
        <v>6</v>
      </c>
      <c r="R54" s="423" t="str">
        <f>$R$10</f>
        <v>0</v>
      </c>
      <c r="S54" s="423" t="str">
        <f>$S$10</f>
        <v>1</v>
      </c>
      <c r="T54" s="414" t="str">
        <f>$T$10</f>
        <v>5</v>
      </c>
      <c r="U54" s="420">
        <f>$U$10</f>
        <v>0</v>
      </c>
      <c r="V54" s="423">
        <f>$V$10</f>
        <v>0</v>
      </c>
      <c r="W54" s="414">
        <f>$W$10</f>
        <v>0</v>
      </c>
      <c r="AD54" s="11"/>
      <c r="AE54" s="11"/>
      <c r="AF54" s="11"/>
      <c r="AG54" s="11"/>
      <c r="AH54" s="11"/>
      <c r="AI54" s="11"/>
      <c r="AJ54" s="11"/>
      <c r="AL54" s="473"/>
      <c r="AM54" s="474"/>
      <c r="AN54" s="408"/>
      <c r="AO54" s="408"/>
      <c r="AP54" s="474"/>
      <c r="AQ54" s="474"/>
      <c r="AR54" s="408"/>
      <c r="AS54" s="409"/>
    </row>
    <row r="55" spans="2:45" ht="9" customHeight="1" x14ac:dyDescent="0.2">
      <c r="B55" s="467"/>
      <c r="C55" s="467"/>
      <c r="D55" s="467"/>
      <c r="E55" s="467"/>
      <c r="F55" s="467"/>
      <c r="G55" s="467"/>
      <c r="H55" s="467"/>
      <c r="I55" s="467"/>
      <c r="J55" s="413"/>
      <c r="K55" s="415"/>
      <c r="L55" s="418"/>
      <c r="M55" s="421"/>
      <c r="N55" s="415"/>
      <c r="O55" s="421"/>
      <c r="P55" s="424"/>
      <c r="Q55" s="424"/>
      <c r="R55" s="424"/>
      <c r="S55" s="424"/>
      <c r="T55" s="415"/>
      <c r="U55" s="421"/>
      <c r="V55" s="424"/>
      <c r="W55" s="415"/>
      <c r="AD55" s="11"/>
      <c r="AE55" s="11"/>
      <c r="AF55" s="11"/>
      <c r="AG55" s="11"/>
      <c r="AH55" s="11"/>
      <c r="AI55" s="11"/>
      <c r="AJ55" s="11"/>
      <c r="AL55" s="475"/>
      <c r="AM55" s="476"/>
      <c r="AN55" s="410"/>
      <c r="AO55" s="410"/>
      <c r="AP55" s="476"/>
      <c r="AQ55" s="476"/>
      <c r="AR55" s="410"/>
      <c r="AS55" s="411"/>
    </row>
    <row r="56" spans="2:45" ht="6" customHeight="1" x14ac:dyDescent="0.2">
      <c r="B56" s="468"/>
      <c r="C56" s="468"/>
      <c r="D56" s="468"/>
      <c r="E56" s="468"/>
      <c r="F56" s="468"/>
      <c r="G56" s="468"/>
      <c r="H56" s="468"/>
      <c r="I56" s="468"/>
      <c r="J56" s="413"/>
      <c r="K56" s="416"/>
      <c r="L56" s="419"/>
      <c r="M56" s="422"/>
      <c r="N56" s="416"/>
      <c r="O56" s="422"/>
      <c r="P56" s="425"/>
      <c r="Q56" s="425"/>
      <c r="R56" s="425"/>
      <c r="S56" s="425"/>
      <c r="T56" s="416"/>
      <c r="U56" s="422"/>
      <c r="V56" s="425"/>
      <c r="W56" s="416"/>
    </row>
    <row r="57" spans="2:45" ht="15" customHeight="1" x14ac:dyDescent="0.2">
      <c r="B57" s="391" t="s">
        <v>36</v>
      </c>
      <c r="C57" s="392"/>
      <c r="D57" s="392"/>
      <c r="E57" s="392"/>
      <c r="F57" s="392"/>
      <c r="G57" s="392"/>
      <c r="H57" s="392"/>
      <c r="I57" s="393"/>
      <c r="J57" s="391" t="s">
        <v>6</v>
      </c>
      <c r="K57" s="392"/>
      <c r="L57" s="392"/>
      <c r="M57" s="392"/>
      <c r="N57" s="400"/>
      <c r="O57" s="403" t="s">
        <v>37</v>
      </c>
      <c r="P57" s="392"/>
      <c r="Q57" s="392"/>
      <c r="R57" s="392"/>
      <c r="S57" s="392"/>
      <c r="T57" s="392"/>
      <c r="U57" s="393"/>
      <c r="V57" s="42" t="s">
        <v>30</v>
      </c>
      <c r="W57" s="43"/>
      <c r="X57" s="43"/>
      <c r="Y57" s="426" t="s">
        <v>83</v>
      </c>
      <c r="Z57" s="426"/>
      <c r="AA57" s="426"/>
      <c r="AB57" s="426"/>
      <c r="AC57" s="426"/>
      <c r="AD57" s="426"/>
      <c r="AE57" s="426"/>
      <c r="AF57" s="426"/>
      <c r="AG57" s="426"/>
      <c r="AH57" s="426"/>
      <c r="AI57" s="43"/>
      <c r="AJ57" s="43"/>
      <c r="AK57" s="44"/>
      <c r="AL57" s="427" t="s">
        <v>75</v>
      </c>
      <c r="AM57" s="427"/>
      <c r="AN57" s="428" t="s">
        <v>46</v>
      </c>
      <c r="AO57" s="428"/>
      <c r="AP57" s="428"/>
      <c r="AQ57" s="428"/>
      <c r="AR57" s="428"/>
      <c r="AS57" s="429"/>
    </row>
    <row r="58" spans="2:45" ht="13.9" customHeight="1" x14ac:dyDescent="0.2">
      <c r="B58" s="394"/>
      <c r="C58" s="395"/>
      <c r="D58" s="395"/>
      <c r="E58" s="395"/>
      <c r="F58" s="395"/>
      <c r="G58" s="395"/>
      <c r="H58" s="395"/>
      <c r="I58" s="396"/>
      <c r="J58" s="394"/>
      <c r="K58" s="395"/>
      <c r="L58" s="395"/>
      <c r="M58" s="395"/>
      <c r="N58" s="401"/>
      <c r="O58" s="404"/>
      <c r="P58" s="395"/>
      <c r="Q58" s="395"/>
      <c r="R58" s="395"/>
      <c r="S58" s="395"/>
      <c r="T58" s="395"/>
      <c r="U58" s="396"/>
      <c r="V58" s="430" t="s">
        <v>7</v>
      </c>
      <c r="W58" s="431"/>
      <c r="X58" s="431"/>
      <c r="Y58" s="432"/>
      <c r="Z58" s="436" t="s">
        <v>16</v>
      </c>
      <c r="AA58" s="437"/>
      <c r="AB58" s="437"/>
      <c r="AC58" s="438"/>
      <c r="AD58" s="442" t="s">
        <v>17</v>
      </c>
      <c r="AE58" s="443"/>
      <c r="AF58" s="443"/>
      <c r="AG58" s="444"/>
      <c r="AH58" s="604" t="s">
        <v>41</v>
      </c>
      <c r="AI58" s="406"/>
      <c r="AJ58" s="406"/>
      <c r="AK58" s="407"/>
      <c r="AL58" s="454" t="s">
        <v>38</v>
      </c>
      <c r="AM58" s="454"/>
      <c r="AN58" s="456" t="s">
        <v>19</v>
      </c>
      <c r="AO58" s="457"/>
      <c r="AP58" s="457"/>
      <c r="AQ58" s="457"/>
      <c r="AR58" s="458"/>
      <c r="AS58" s="459"/>
    </row>
    <row r="59" spans="2:45" ht="13.9" customHeight="1" x14ac:dyDescent="0.2">
      <c r="B59" s="599"/>
      <c r="C59" s="600"/>
      <c r="D59" s="600"/>
      <c r="E59" s="600"/>
      <c r="F59" s="600"/>
      <c r="G59" s="600"/>
      <c r="H59" s="600"/>
      <c r="I59" s="601"/>
      <c r="J59" s="599"/>
      <c r="K59" s="600"/>
      <c r="L59" s="600"/>
      <c r="M59" s="600"/>
      <c r="N59" s="602"/>
      <c r="O59" s="603"/>
      <c r="P59" s="600"/>
      <c r="Q59" s="600"/>
      <c r="R59" s="600"/>
      <c r="S59" s="600"/>
      <c r="T59" s="600"/>
      <c r="U59" s="601"/>
      <c r="V59" s="433"/>
      <c r="W59" s="434"/>
      <c r="X59" s="434"/>
      <c r="Y59" s="435"/>
      <c r="Z59" s="439"/>
      <c r="AA59" s="440"/>
      <c r="AB59" s="440"/>
      <c r="AC59" s="441"/>
      <c r="AD59" s="445"/>
      <c r="AE59" s="446"/>
      <c r="AF59" s="446"/>
      <c r="AG59" s="447"/>
      <c r="AH59" s="605"/>
      <c r="AI59" s="410"/>
      <c r="AJ59" s="410"/>
      <c r="AK59" s="411"/>
      <c r="AL59" s="455"/>
      <c r="AM59" s="455"/>
      <c r="AN59" s="389"/>
      <c r="AO59" s="389"/>
      <c r="AP59" s="389"/>
      <c r="AQ59" s="389"/>
      <c r="AR59" s="389"/>
      <c r="AS59" s="390"/>
    </row>
    <row r="60" spans="2:45" ht="18" customHeight="1" x14ac:dyDescent="0.2">
      <c r="B60" s="592">
        <f>'33【舗装工事業】（入力用）'!B60</f>
        <v>0</v>
      </c>
      <c r="C60" s="593"/>
      <c r="D60" s="593"/>
      <c r="E60" s="593"/>
      <c r="F60" s="593"/>
      <c r="G60" s="593"/>
      <c r="H60" s="593"/>
      <c r="I60" s="594"/>
      <c r="J60" s="592">
        <f>'33【舗装工事業】（入力用）'!J60</f>
        <v>0</v>
      </c>
      <c r="K60" s="593"/>
      <c r="L60" s="593"/>
      <c r="M60" s="593"/>
      <c r="N60" s="595"/>
      <c r="O60" s="47">
        <f>'33【舗装工事業】（入力用）'!O60</f>
        <v>0</v>
      </c>
      <c r="P60" s="48" t="s">
        <v>31</v>
      </c>
      <c r="Q60" s="47">
        <f>'33【舗装工事業】（入力用）'!Q60</f>
        <v>0</v>
      </c>
      <c r="R60" s="48" t="s">
        <v>32</v>
      </c>
      <c r="S60" s="47">
        <f>'33【舗装工事業】（入力用）'!S60</f>
        <v>0</v>
      </c>
      <c r="T60" s="377" t="s">
        <v>33</v>
      </c>
      <c r="U60" s="377"/>
      <c r="V60" s="378"/>
      <c r="W60" s="379"/>
      <c r="X60" s="379"/>
      <c r="Y60" s="49" t="s">
        <v>8</v>
      </c>
      <c r="Z60" s="55"/>
      <c r="AA60" s="56"/>
      <c r="AB60" s="56"/>
      <c r="AC60" s="49" t="s">
        <v>8</v>
      </c>
      <c r="AD60" s="55"/>
      <c r="AE60" s="56"/>
      <c r="AF60" s="56"/>
      <c r="AG60" s="52" t="s">
        <v>8</v>
      </c>
      <c r="AH60" s="596"/>
      <c r="AI60" s="597"/>
      <c r="AJ60" s="597"/>
      <c r="AK60" s="598"/>
      <c r="AL60" s="148"/>
      <c r="AM60" s="149"/>
      <c r="AN60" s="365"/>
      <c r="AO60" s="366"/>
      <c r="AP60" s="366"/>
      <c r="AQ60" s="366"/>
      <c r="AR60" s="366"/>
      <c r="AS60" s="52" t="s">
        <v>8</v>
      </c>
    </row>
    <row r="61" spans="2:45" ht="18" customHeight="1" x14ac:dyDescent="0.2">
      <c r="B61" s="586"/>
      <c r="C61" s="587"/>
      <c r="D61" s="587"/>
      <c r="E61" s="587"/>
      <c r="F61" s="587"/>
      <c r="G61" s="587"/>
      <c r="H61" s="587"/>
      <c r="I61" s="588"/>
      <c r="J61" s="586"/>
      <c r="K61" s="587"/>
      <c r="L61" s="587"/>
      <c r="M61" s="587"/>
      <c r="N61" s="590"/>
      <c r="O61" s="27">
        <f>'33【舗装工事業】（入力用）'!O61</f>
        <v>0</v>
      </c>
      <c r="P61" s="33" t="s">
        <v>31</v>
      </c>
      <c r="Q61" s="27">
        <f>'33【舗装工事業】（入力用）'!Q61</f>
        <v>0</v>
      </c>
      <c r="R61" s="33" t="s">
        <v>32</v>
      </c>
      <c r="S61" s="27">
        <f>'33【舗装工事業】（入力用）'!S61</f>
        <v>0</v>
      </c>
      <c r="T61" s="591" t="s">
        <v>34</v>
      </c>
      <c r="U61" s="591"/>
      <c r="V61" s="342">
        <f>'33【舗装工事業】（入力用）'!V61</f>
        <v>0</v>
      </c>
      <c r="W61" s="343"/>
      <c r="X61" s="343"/>
      <c r="Y61" s="343"/>
      <c r="Z61" s="342">
        <f>'33【舗装工事業】（入力用）'!Z61</f>
        <v>0</v>
      </c>
      <c r="AA61" s="343"/>
      <c r="AB61" s="343"/>
      <c r="AC61" s="343"/>
      <c r="AD61" s="342">
        <f>'33【舗装工事業】（入力用）'!AD61</f>
        <v>0</v>
      </c>
      <c r="AE61" s="343"/>
      <c r="AF61" s="343"/>
      <c r="AG61" s="344"/>
      <c r="AH61" s="340">
        <f>'33【舗装工事業】（入力用）'!AH61</f>
        <v>0</v>
      </c>
      <c r="AI61" s="341"/>
      <c r="AJ61" s="341"/>
      <c r="AK61" s="368"/>
      <c r="AL61" s="345" t="str">
        <f>'33【舗装工事業】（入力用）'!AL61</f>
        <v/>
      </c>
      <c r="AM61" s="582"/>
      <c r="AN61" s="342">
        <f>'33【舗装工事業】（入力用）'!AN61</f>
        <v>0</v>
      </c>
      <c r="AO61" s="343"/>
      <c r="AP61" s="343"/>
      <c r="AQ61" s="343"/>
      <c r="AR61" s="343"/>
      <c r="AS61" s="35"/>
    </row>
    <row r="62" spans="2:45" ht="18" customHeight="1" x14ac:dyDescent="0.2">
      <c r="B62" s="583">
        <f>'33【舗装工事業】（入力用）'!B62</f>
        <v>0</v>
      </c>
      <c r="C62" s="584"/>
      <c r="D62" s="584"/>
      <c r="E62" s="584"/>
      <c r="F62" s="584"/>
      <c r="G62" s="584"/>
      <c r="H62" s="584"/>
      <c r="I62" s="585"/>
      <c r="J62" s="583">
        <f>'33【舗装工事業】（入力用）'!J62</f>
        <v>0</v>
      </c>
      <c r="K62" s="584"/>
      <c r="L62" s="584"/>
      <c r="M62" s="584"/>
      <c r="N62" s="589"/>
      <c r="O62" s="26">
        <f>'33【舗装工事業】（入力用）'!O62</f>
        <v>0</v>
      </c>
      <c r="P62" s="11" t="s">
        <v>31</v>
      </c>
      <c r="Q62" s="26">
        <f>'33【舗装工事業】（入力用）'!Q62</f>
        <v>0</v>
      </c>
      <c r="R62" s="11" t="s">
        <v>32</v>
      </c>
      <c r="S62" s="26">
        <f>'33【舗装工事業】（入力用）'!S62</f>
        <v>0</v>
      </c>
      <c r="T62" s="380" t="s">
        <v>33</v>
      </c>
      <c r="U62" s="380"/>
      <c r="V62" s="378"/>
      <c r="W62" s="379"/>
      <c r="X62" s="379"/>
      <c r="Y62" s="54"/>
      <c r="Z62" s="55"/>
      <c r="AA62" s="56"/>
      <c r="AB62" s="56"/>
      <c r="AC62" s="54"/>
      <c r="AD62" s="55"/>
      <c r="AE62" s="56"/>
      <c r="AF62" s="56"/>
      <c r="AG62" s="54"/>
      <c r="AH62" s="365"/>
      <c r="AI62" s="366"/>
      <c r="AJ62" s="366"/>
      <c r="AK62" s="367"/>
      <c r="AL62" s="148"/>
      <c r="AM62" s="149"/>
      <c r="AN62" s="365"/>
      <c r="AO62" s="366"/>
      <c r="AP62" s="366"/>
      <c r="AQ62" s="366"/>
      <c r="AR62" s="366"/>
      <c r="AS62" s="58"/>
    </row>
    <row r="63" spans="2:45" ht="18" customHeight="1" x14ac:dyDescent="0.2">
      <c r="B63" s="586"/>
      <c r="C63" s="587"/>
      <c r="D63" s="587"/>
      <c r="E63" s="587"/>
      <c r="F63" s="587"/>
      <c r="G63" s="587"/>
      <c r="H63" s="587"/>
      <c r="I63" s="588"/>
      <c r="J63" s="586"/>
      <c r="K63" s="587"/>
      <c r="L63" s="587"/>
      <c r="M63" s="587"/>
      <c r="N63" s="590"/>
      <c r="O63" s="27">
        <f>'33【舗装工事業】（入力用）'!O63</f>
        <v>0</v>
      </c>
      <c r="P63" s="33" t="s">
        <v>31</v>
      </c>
      <c r="Q63" s="27">
        <f>'33【舗装工事業】（入力用）'!Q63</f>
        <v>0</v>
      </c>
      <c r="R63" s="33" t="s">
        <v>32</v>
      </c>
      <c r="S63" s="27">
        <f>'33【舗装工事業】（入力用）'!S63</f>
        <v>0</v>
      </c>
      <c r="T63" s="591" t="s">
        <v>34</v>
      </c>
      <c r="U63" s="591"/>
      <c r="V63" s="340">
        <f>'33【舗装工事業】（入力用）'!V63</f>
        <v>0</v>
      </c>
      <c r="W63" s="341"/>
      <c r="X63" s="341"/>
      <c r="Y63" s="341"/>
      <c r="Z63" s="340">
        <f>'33【舗装工事業】（入力用）'!Z63</f>
        <v>0</v>
      </c>
      <c r="AA63" s="341"/>
      <c r="AB63" s="341"/>
      <c r="AC63" s="341"/>
      <c r="AD63" s="340">
        <f>'33【舗装工事業】（入力用）'!AD63</f>
        <v>0</v>
      </c>
      <c r="AE63" s="341"/>
      <c r="AF63" s="341"/>
      <c r="AG63" s="341"/>
      <c r="AH63" s="340">
        <f>'33【舗装工事業】（入力用）'!AH63</f>
        <v>0</v>
      </c>
      <c r="AI63" s="341"/>
      <c r="AJ63" s="341"/>
      <c r="AK63" s="368"/>
      <c r="AL63" s="345" t="str">
        <f>'33【舗装工事業】（入力用）'!AL63</f>
        <v/>
      </c>
      <c r="AM63" s="582"/>
      <c r="AN63" s="342">
        <f>'33【舗装工事業】（入力用）'!AN63</f>
        <v>0</v>
      </c>
      <c r="AO63" s="343"/>
      <c r="AP63" s="343"/>
      <c r="AQ63" s="343"/>
      <c r="AR63" s="343"/>
      <c r="AS63" s="35"/>
    </row>
    <row r="64" spans="2:45" ht="18" customHeight="1" x14ac:dyDescent="0.2">
      <c r="B64" s="583">
        <f>'33【舗装工事業】（入力用）'!B64</f>
        <v>0</v>
      </c>
      <c r="C64" s="584"/>
      <c r="D64" s="584"/>
      <c r="E64" s="584"/>
      <c r="F64" s="584"/>
      <c r="G64" s="584"/>
      <c r="H64" s="584"/>
      <c r="I64" s="585"/>
      <c r="J64" s="583">
        <f>'33【舗装工事業】（入力用）'!J64</f>
        <v>0</v>
      </c>
      <c r="K64" s="584"/>
      <c r="L64" s="584"/>
      <c r="M64" s="584"/>
      <c r="N64" s="589"/>
      <c r="O64" s="26">
        <f>'33【舗装工事業】（入力用）'!O64</f>
        <v>0</v>
      </c>
      <c r="P64" s="11" t="s">
        <v>31</v>
      </c>
      <c r="Q64" s="26">
        <f>'33【舗装工事業】（入力用）'!Q64</f>
        <v>0</v>
      </c>
      <c r="R64" s="11" t="s">
        <v>32</v>
      </c>
      <c r="S64" s="26">
        <f>'33【舗装工事業】（入力用）'!S64</f>
        <v>0</v>
      </c>
      <c r="T64" s="380" t="s">
        <v>33</v>
      </c>
      <c r="U64" s="380"/>
      <c r="V64" s="378"/>
      <c r="W64" s="379"/>
      <c r="X64" s="379"/>
      <c r="Y64" s="54"/>
      <c r="Z64" s="55"/>
      <c r="AA64" s="56"/>
      <c r="AB64" s="56"/>
      <c r="AC64" s="54"/>
      <c r="AD64" s="55"/>
      <c r="AE64" s="56"/>
      <c r="AF64" s="56"/>
      <c r="AG64" s="54"/>
      <c r="AH64" s="365"/>
      <c r="AI64" s="366"/>
      <c r="AJ64" s="366"/>
      <c r="AK64" s="367"/>
      <c r="AL64" s="148"/>
      <c r="AM64" s="149"/>
      <c r="AN64" s="365"/>
      <c r="AO64" s="366"/>
      <c r="AP64" s="366"/>
      <c r="AQ64" s="366"/>
      <c r="AR64" s="366"/>
      <c r="AS64" s="58"/>
    </row>
    <row r="65" spans="2:45" ht="18" customHeight="1" x14ac:dyDescent="0.2">
      <c r="B65" s="586"/>
      <c r="C65" s="587"/>
      <c r="D65" s="587"/>
      <c r="E65" s="587"/>
      <c r="F65" s="587"/>
      <c r="G65" s="587"/>
      <c r="H65" s="587"/>
      <c r="I65" s="588"/>
      <c r="J65" s="586"/>
      <c r="K65" s="587"/>
      <c r="L65" s="587"/>
      <c r="M65" s="587"/>
      <c r="N65" s="590"/>
      <c r="O65" s="27">
        <f>'33【舗装工事業】（入力用）'!O65</f>
        <v>0</v>
      </c>
      <c r="P65" s="33" t="s">
        <v>31</v>
      </c>
      <c r="Q65" s="27">
        <f>'33【舗装工事業】（入力用）'!Q65</f>
        <v>0</v>
      </c>
      <c r="R65" s="33" t="s">
        <v>32</v>
      </c>
      <c r="S65" s="27">
        <f>'33【舗装工事業】（入力用）'!S65</f>
        <v>0</v>
      </c>
      <c r="T65" s="591" t="s">
        <v>34</v>
      </c>
      <c r="U65" s="591"/>
      <c r="V65" s="340">
        <f>'33【舗装工事業】（入力用）'!V65</f>
        <v>0</v>
      </c>
      <c r="W65" s="341"/>
      <c r="X65" s="341"/>
      <c r="Y65" s="341"/>
      <c r="Z65" s="340">
        <f>'33【舗装工事業】（入力用）'!Z65</f>
        <v>0</v>
      </c>
      <c r="AA65" s="341"/>
      <c r="AB65" s="341"/>
      <c r="AC65" s="341"/>
      <c r="AD65" s="340">
        <f>'33【舗装工事業】（入力用）'!AD65</f>
        <v>0</v>
      </c>
      <c r="AE65" s="341"/>
      <c r="AF65" s="341"/>
      <c r="AG65" s="341"/>
      <c r="AH65" s="340">
        <f>'33【舗装工事業】（入力用）'!AH65</f>
        <v>0</v>
      </c>
      <c r="AI65" s="341"/>
      <c r="AJ65" s="341"/>
      <c r="AK65" s="368"/>
      <c r="AL65" s="345" t="str">
        <f>'33【舗装工事業】（入力用）'!AL65</f>
        <v/>
      </c>
      <c r="AM65" s="582"/>
      <c r="AN65" s="342">
        <f>'33【舗装工事業】（入力用）'!AN65</f>
        <v>0</v>
      </c>
      <c r="AO65" s="343"/>
      <c r="AP65" s="343"/>
      <c r="AQ65" s="343"/>
      <c r="AR65" s="343"/>
      <c r="AS65" s="35"/>
    </row>
    <row r="66" spans="2:45" ht="18" customHeight="1" x14ac:dyDescent="0.2">
      <c r="B66" s="583">
        <f>'33【舗装工事業】（入力用）'!B66</f>
        <v>0</v>
      </c>
      <c r="C66" s="584"/>
      <c r="D66" s="584"/>
      <c r="E66" s="584"/>
      <c r="F66" s="584"/>
      <c r="G66" s="584"/>
      <c r="H66" s="584"/>
      <c r="I66" s="585"/>
      <c r="J66" s="583">
        <f>'33【舗装工事業】（入力用）'!J66</f>
        <v>0</v>
      </c>
      <c r="K66" s="584"/>
      <c r="L66" s="584"/>
      <c r="M66" s="584"/>
      <c r="N66" s="589"/>
      <c r="O66" s="26">
        <f>'33【舗装工事業】（入力用）'!O66</f>
        <v>0</v>
      </c>
      <c r="P66" s="11" t="s">
        <v>31</v>
      </c>
      <c r="Q66" s="26">
        <f>'33【舗装工事業】（入力用）'!Q66</f>
        <v>0</v>
      </c>
      <c r="R66" s="11" t="s">
        <v>32</v>
      </c>
      <c r="S66" s="26">
        <f>'33【舗装工事業】（入力用）'!S66</f>
        <v>0</v>
      </c>
      <c r="T66" s="380" t="s">
        <v>33</v>
      </c>
      <c r="U66" s="380"/>
      <c r="V66" s="378"/>
      <c r="W66" s="379"/>
      <c r="X66" s="379"/>
      <c r="Y66" s="54"/>
      <c r="Z66" s="55"/>
      <c r="AA66" s="56"/>
      <c r="AB66" s="56"/>
      <c r="AC66" s="54"/>
      <c r="AD66" s="55"/>
      <c r="AE66" s="56"/>
      <c r="AF66" s="56"/>
      <c r="AG66" s="54"/>
      <c r="AH66" s="365"/>
      <c r="AI66" s="366"/>
      <c r="AJ66" s="366"/>
      <c r="AK66" s="367"/>
      <c r="AL66" s="148"/>
      <c r="AM66" s="149"/>
      <c r="AN66" s="365"/>
      <c r="AO66" s="366"/>
      <c r="AP66" s="366"/>
      <c r="AQ66" s="366"/>
      <c r="AR66" s="366"/>
      <c r="AS66" s="58"/>
    </row>
    <row r="67" spans="2:45" ht="18" customHeight="1" x14ac:dyDescent="0.2">
      <c r="B67" s="586"/>
      <c r="C67" s="587"/>
      <c r="D67" s="587"/>
      <c r="E67" s="587"/>
      <c r="F67" s="587"/>
      <c r="G67" s="587"/>
      <c r="H67" s="587"/>
      <c r="I67" s="588"/>
      <c r="J67" s="586"/>
      <c r="K67" s="587"/>
      <c r="L67" s="587"/>
      <c r="M67" s="587"/>
      <c r="N67" s="590"/>
      <c r="O67" s="27">
        <f>'33【舗装工事業】（入力用）'!O67</f>
        <v>0</v>
      </c>
      <c r="P67" s="33" t="s">
        <v>31</v>
      </c>
      <c r="Q67" s="27">
        <f>'33【舗装工事業】（入力用）'!Q67</f>
        <v>0</v>
      </c>
      <c r="R67" s="33" t="s">
        <v>32</v>
      </c>
      <c r="S67" s="27">
        <f>'33【舗装工事業】（入力用）'!S67</f>
        <v>0</v>
      </c>
      <c r="T67" s="591" t="s">
        <v>34</v>
      </c>
      <c r="U67" s="591"/>
      <c r="V67" s="340">
        <f>'33【舗装工事業】（入力用）'!V67</f>
        <v>0</v>
      </c>
      <c r="W67" s="341"/>
      <c r="X67" s="341"/>
      <c r="Y67" s="341"/>
      <c r="Z67" s="340">
        <f>'33【舗装工事業】（入力用）'!Z67</f>
        <v>0</v>
      </c>
      <c r="AA67" s="341"/>
      <c r="AB67" s="341"/>
      <c r="AC67" s="341"/>
      <c r="AD67" s="340">
        <f>'33【舗装工事業】（入力用）'!AD67</f>
        <v>0</v>
      </c>
      <c r="AE67" s="341"/>
      <c r="AF67" s="341"/>
      <c r="AG67" s="341"/>
      <c r="AH67" s="340">
        <f>'33【舗装工事業】（入力用）'!AH67</f>
        <v>0</v>
      </c>
      <c r="AI67" s="341"/>
      <c r="AJ67" s="341"/>
      <c r="AK67" s="368"/>
      <c r="AL67" s="345" t="str">
        <f>'33【舗装工事業】（入力用）'!AL67</f>
        <v/>
      </c>
      <c r="AM67" s="582"/>
      <c r="AN67" s="342">
        <f>'33【舗装工事業】（入力用）'!AN67</f>
        <v>0</v>
      </c>
      <c r="AO67" s="343"/>
      <c r="AP67" s="343"/>
      <c r="AQ67" s="343"/>
      <c r="AR67" s="343"/>
      <c r="AS67" s="35"/>
    </row>
    <row r="68" spans="2:45" ht="18" customHeight="1" x14ac:dyDescent="0.2">
      <c r="B68" s="583">
        <f>'33【舗装工事業】（入力用）'!B68</f>
        <v>0</v>
      </c>
      <c r="C68" s="584"/>
      <c r="D68" s="584"/>
      <c r="E68" s="584"/>
      <c r="F68" s="584"/>
      <c r="G68" s="584"/>
      <c r="H68" s="584"/>
      <c r="I68" s="585"/>
      <c r="J68" s="583">
        <f>'33【舗装工事業】（入力用）'!J68</f>
        <v>0</v>
      </c>
      <c r="K68" s="584"/>
      <c r="L68" s="584"/>
      <c r="M68" s="584"/>
      <c r="N68" s="589"/>
      <c r="O68" s="26">
        <f>'33【舗装工事業】（入力用）'!O68</f>
        <v>0</v>
      </c>
      <c r="P68" s="11" t="s">
        <v>31</v>
      </c>
      <c r="Q68" s="26">
        <f>'33【舗装工事業】（入力用）'!Q68</f>
        <v>0</v>
      </c>
      <c r="R68" s="11" t="s">
        <v>32</v>
      </c>
      <c r="S68" s="26">
        <f>'33【舗装工事業】（入力用）'!S68</f>
        <v>0</v>
      </c>
      <c r="T68" s="380" t="s">
        <v>33</v>
      </c>
      <c r="U68" s="380"/>
      <c r="V68" s="378"/>
      <c r="W68" s="379"/>
      <c r="X68" s="379"/>
      <c r="Y68" s="54"/>
      <c r="Z68" s="55"/>
      <c r="AA68" s="56"/>
      <c r="AB68" s="56"/>
      <c r="AC68" s="54"/>
      <c r="AD68" s="55"/>
      <c r="AE68" s="56"/>
      <c r="AF68" s="56"/>
      <c r="AG68" s="54"/>
      <c r="AH68" s="365"/>
      <c r="AI68" s="366"/>
      <c r="AJ68" s="366"/>
      <c r="AK68" s="367"/>
      <c r="AL68" s="148"/>
      <c r="AM68" s="149"/>
      <c r="AN68" s="365"/>
      <c r="AO68" s="366"/>
      <c r="AP68" s="366"/>
      <c r="AQ68" s="366"/>
      <c r="AR68" s="366"/>
      <c r="AS68" s="58"/>
    </row>
    <row r="69" spans="2:45" ht="18" customHeight="1" x14ac:dyDescent="0.2">
      <c r="B69" s="586"/>
      <c r="C69" s="587"/>
      <c r="D69" s="587"/>
      <c r="E69" s="587"/>
      <c r="F69" s="587"/>
      <c r="G69" s="587"/>
      <c r="H69" s="587"/>
      <c r="I69" s="588"/>
      <c r="J69" s="586"/>
      <c r="K69" s="587"/>
      <c r="L69" s="587"/>
      <c r="M69" s="587"/>
      <c r="N69" s="590"/>
      <c r="O69" s="27">
        <f>'33【舗装工事業】（入力用）'!O69</f>
        <v>0</v>
      </c>
      <c r="P69" s="33" t="s">
        <v>31</v>
      </c>
      <c r="Q69" s="27">
        <f>'33【舗装工事業】（入力用）'!Q69</f>
        <v>0</v>
      </c>
      <c r="R69" s="33" t="s">
        <v>32</v>
      </c>
      <c r="S69" s="27">
        <f>'33【舗装工事業】（入力用）'!S69</f>
        <v>0</v>
      </c>
      <c r="T69" s="591" t="s">
        <v>34</v>
      </c>
      <c r="U69" s="591"/>
      <c r="V69" s="340">
        <f>'33【舗装工事業】（入力用）'!V69</f>
        <v>0</v>
      </c>
      <c r="W69" s="341"/>
      <c r="X69" s="341"/>
      <c r="Y69" s="341"/>
      <c r="Z69" s="340">
        <f>'33【舗装工事業】（入力用）'!Z69</f>
        <v>0</v>
      </c>
      <c r="AA69" s="341"/>
      <c r="AB69" s="341"/>
      <c r="AC69" s="341"/>
      <c r="AD69" s="340">
        <f>'33【舗装工事業】（入力用）'!AD69</f>
        <v>0</v>
      </c>
      <c r="AE69" s="341"/>
      <c r="AF69" s="341"/>
      <c r="AG69" s="341"/>
      <c r="AH69" s="340">
        <f>'33【舗装工事業】（入力用）'!AH69</f>
        <v>0</v>
      </c>
      <c r="AI69" s="341"/>
      <c r="AJ69" s="341"/>
      <c r="AK69" s="368"/>
      <c r="AL69" s="345" t="str">
        <f>'33【舗装工事業】（入力用）'!AL69</f>
        <v/>
      </c>
      <c r="AM69" s="582"/>
      <c r="AN69" s="342">
        <f>'33【舗装工事業】（入力用）'!AN69</f>
        <v>0</v>
      </c>
      <c r="AO69" s="343"/>
      <c r="AP69" s="343"/>
      <c r="AQ69" s="343"/>
      <c r="AR69" s="343"/>
      <c r="AS69" s="35"/>
    </row>
    <row r="70" spans="2:45" ht="18" customHeight="1" x14ac:dyDescent="0.2">
      <c r="B70" s="583">
        <f>'33【舗装工事業】（入力用）'!B70</f>
        <v>0</v>
      </c>
      <c r="C70" s="584"/>
      <c r="D70" s="584"/>
      <c r="E70" s="584"/>
      <c r="F70" s="584"/>
      <c r="G70" s="584"/>
      <c r="H70" s="584"/>
      <c r="I70" s="585"/>
      <c r="J70" s="583">
        <f>'33【舗装工事業】（入力用）'!J70</f>
        <v>0</v>
      </c>
      <c r="K70" s="584"/>
      <c r="L70" s="584"/>
      <c r="M70" s="584"/>
      <c r="N70" s="589"/>
      <c r="O70" s="26">
        <f>'33【舗装工事業】（入力用）'!O70</f>
        <v>0</v>
      </c>
      <c r="P70" s="11" t="s">
        <v>31</v>
      </c>
      <c r="Q70" s="26">
        <f>'33【舗装工事業】（入力用）'!Q70</f>
        <v>0</v>
      </c>
      <c r="R70" s="11" t="s">
        <v>32</v>
      </c>
      <c r="S70" s="26">
        <f>'33【舗装工事業】（入力用）'!S70</f>
        <v>0</v>
      </c>
      <c r="T70" s="380" t="s">
        <v>33</v>
      </c>
      <c r="U70" s="380"/>
      <c r="V70" s="378"/>
      <c r="W70" s="379"/>
      <c r="X70" s="379"/>
      <c r="Y70" s="54"/>
      <c r="Z70" s="55"/>
      <c r="AA70" s="56"/>
      <c r="AB70" s="56"/>
      <c r="AC70" s="54"/>
      <c r="AD70" s="55"/>
      <c r="AE70" s="56"/>
      <c r="AF70" s="56"/>
      <c r="AG70" s="54"/>
      <c r="AH70" s="365"/>
      <c r="AI70" s="366"/>
      <c r="AJ70" s="366"/>
      <c r="AK70" s="367"/>
      <c r="AL70" s="148"/>
      <c r="AM70" s="149"/>
      <c r="AN70" s="365"/>
      <c r="AO70" s="366"/>
      <c r="AP70" s="366"/>
      <c r="AQ70" s="366"/>
      <c r="AR70" s="366"/>
      <c r="AS70" s="58"/>
    </row>
    <row r="71" spans="2:45" ht="18" customHeight="1" x14ac:dyDescent="0.2">
      <c r="B71" s="586"/>
      <c r="C71" s="587"/>
      <c r="D71" s="587"/>
      <c r="E71" s="587"/>
      <c r="F71" s="587"/>
      <c r="G71" s="587"/>
      <c r="H71" s="587"/>
      <c r="I71" s="588"/>
      <c r="J71" s="586"/>
      <c r="K71" s="587"/>
      <c r="L71" s="587"/>
      <c r="M71" s="587"/>
      <c r="N71" s="590"/>
      <c r="O71" s="27">
        <f>'33【舗装工事業】（入力用）'!O71</f>
        <v>0</v>
      </c>
      <c r="P71" s="33" t="s">
        <v>31</v>
      </c>
      <c r="Q71" s="27">
        <f>'33【舗装工事業】（入力用）'!Q71</f>
        <v>0</v>
      </c>
      <c r="R71" s="33" t="s">
        <v>32</v>
      </c>
      <c r="S71" s="27">
        <f>'33【舗装工事業】（入力用）'!S71</f>
        <v>0</v>
      </c>
      <c r="T71" s="591" t="s">
        <v>34</v>
      </c>
      <c r="U71" s="591"/>
      <c r="V71" s="340">
        <f>'33【舗装工事業】（入力用）'!V71</f>
        <v>0</v>
      </c>
      <c r="W71" s="341"/>
      <c r="X71" s="341"/>
      <c r="Y71" s="341"/>
      <c r="Z71" s="340">
        <f>'33【舗装工事業】（入力用）'!Z71</f>
        <v>0</v>
      </c>
      <c r="AA71" s="341"/>
      <c r="AB71" s="341"/>
      <c r="AC71" s="341"/>
      <c r="AD71" s="340">
        <f>'33【舗装工事業】（入力用）'!AD71</f>
        <v>0</v>
      </c>
      <c r="AE71" s="341"/>
      <c r="AF71" s="341"/>
      <c r="AG71" s="341"/>
      <c r="AH71" s="340">
        <f>'33【舗装工事業】（入力用）'!AH71</f>
        <v>0</v>
      </c>
      <c r="AI71" s="341"/>
      <c r="AJ71" s="341"/>
      <c r="AK71" s="368"/>
      <c r="AL71" s="345" t="str">
        <f>'33【舗装工事業】（入力用）'!AL71</f>
        <v/>
      </c>
      <c r="AM71" s="582"/>
      <c r="AN71" s="342">
        <f>'33【舗装工事業】（入力用）'!AN71</f>
        <v>0</v>
      </c>
      <c r="AO71" s="343"/>
      <c r="AP71" s="343"/>
      <c r="AQ71" s="343"/>
      <c r="AR71" s="343"/>
      <c r="AS71" s="35"/>
    </row>
    <row r="72" spans="2:45" ht="18" customHeight="1" x14ac:dyDescent="0.2">
      <c r="B72" s="583">
        <f>'33【舗装工事業】（入力用）'!B72</f>
        <v>0</v>
      </c>
      <c r="C72" s="584"/>
      <c r="D72" s="584"/>
      <c r="E72" s="584"/>
      <c r="F72" s="584"/>
      <c r="G72" s="584"/>
      <c r="H72" s="584"/>
      <c r="I72" s="585"/>
      <c r="J72" s="583">
        <f>'33【舗装工事業】（入力用）'!J72</f>
        <v>0</v>
      </c>
      <c r="K72" s="584"/>
      <c r="L72" s="584"/>
      <c r="M72" s="584"/>
      <c r="N72" s="589"/>
      <c r="O72" s="26">
        <f>'33【舗装工事業】（入力用）'!O72</f>
        <v>0</v>
      </c>
      <c r="P72" s="11" t="s">
        <v>31</v>
      </c>
      <c r="Q72" s="26">
        <f>'33【舗装工事業】（入力用）'!Q72</f>
        <v>0</v>
      </c>
      <c r="R72" s="11" t="s">
        <v>32</v>
      </c>
      <c r="S72" s="26">
        <f>'33【舗装工事業】（入力用）'!S72</f>
        <v>0</v>
      </c>
      <c r="T72" s="380" t="s">
        <v>33</v>
      </c>
      <c r="U72" s="380"/>
      <c r="V72" s="378"/>
      <c r="W72" s="379"/>
      <c r="X72" s="379"/>
      <c r="Y72" s="54"/>
      <c r="Z72" s="55"/>
      <c r="AA72" s="56"/>
      <c r="AB72" s="56"/>
      <c r="AC72" s="54"/>
      <c r="AD72" s="55"/>
      <c r="AE72" s="56"/>
      <c r="AF72" s="56"/>
      <c r="AG72" s="54"/>
      <c r="AH72" s="365"/>
      <c r="AI72" s="366"/>
      <c r="AJ72" s="366"/>
      <c r="AK72" s="367"/>
      <c r="AL72" s="148"/>
      <c r="AM72" s="149"/>
      <c r="AN72" s="365"/>
      <c r="AO72" s="366"/>
      <c r="AP72" s="366"/>
      <c r="AQ72" s="366"/>
      <c r="AR72" s="366"/>
      <c r="AS72" s="58"/>
    </row>
    <row r="73" spans="2:45" ht="18" customHeight="1" x14ac:dyDescent="0.2">
      <c r="B73" s="586"/>
      <c r="C73" s="587"/>
      <c r="D73" s="587"/>
      <c r="E73" s="587"/>
      <c r="F73" s="587"/>
      <c r="G73" s="587"/>
      <c r="H73" s="587"/>
      <c r="I73" s="588"/>
      <c r="J73" s="586"/>
      <c r="K73" s="587"/>
      <c r="L73" s="587"/>
      <c r="M73" s="587"/>
      <c r="N73" s="590"/>
      <c r="O73" s="27">
        <f>'33【舗装工事業】（入力用）'!O73</f>
        <v>0</v>
      </c>
      <c r="P73" s="33" t="s">
        <v>31</v>
      </c>
      <c r="Q73" s="27">
        <f>'33【舗装工事業】（入力用）'!Q73</f>
        <v>0</v>
      </c>
      <c r="R73" s="33" t="s">
        <v>32</v>
      </c>
      <c r="S73" s="27">
        <f>'33【舗装工事業】（入力用）'!S73</f>
        <v>0</v>
      </c>
      <c r="T73" s="591" t="s">
        <v>34</v>
      </c>
      <c r="U73" s="591"/>
      <c r="V73" s="340">
        <f>'33【舗装工事業】（入力用）'!V73</f>
        <v>0</v>
      </c>
      <c r="W73" s="341"/>
      <c r="X73" s="341"/>
      <c r="Y73" s="341"/>
      <c r="Z73" s="340">
        <f>'33【舗装工事業】（入力用）'!Z73</f>
        <v>0</v>
      </c>
      <c r="AA73" s="341"/>
      <c r="AB73" s="341"/>
      <c r="AC73" s="341"/>
      <c r="AD73" s="340">
        <f>'33【舗装工事業】（入力用）'!AD73</f>
        <v>0</v>
      </c>
      <c r="AE73" s="341"/>
      <c r="AF73" s="341"/>
      <c r="AG73" s="341"/>
      <c r="AH73" s="340">
        <f>'33【舗装工事業】（入力用）'!AH73</f>
        <v>0</v>
      </c>
      <c r="AI73" s="341"/>
      <c r="AJ73" s="341"/>
      <c r="AK73" s="368"/>
      <c r="AL73" s="345" t="str">
        <f>'33【舗装工事業】（入力用）'!AL73</f>
        <v/>
      </c>
      <c r="AM73" s="582"/>
      <c r="AN73" s="342">
        <f>'33【舗装工事業】（入力用）'!AN73</f>
        <v>0</v>
      </c>
      <c r="AO73" s="343"/>
      <c r="AP73" s="343"/>
      <c r="AQ73" s="343"/>
      <c r="AR73" s="343"/>
      <c r="AS73" s="35"/>
    </row>
    <row r="74" spans="2:45" ht="18" customHeight="1" x14ac:dyDescent="0.2">
      <c r="B74" s="583">
        <f>'33【舗装工事業】（入力用）'!B74</f>
        <v>0</v>
      </c>
      <c r="C74" s="584"/>
      <c r="D74" s="584"/>
      <c r="E74" s="584"/>
      <c r="F74" s="584"/>
      <c r="G74" s="584"/>
      <c r="H74" s="584"/>
      <c r="I74" s="585"/>
      <c r="J74" s="583">
        <f>'33【舗装工事業】（入力用）'!J74</f>
        <v>0</v>
      </c>
      <c r="K74" s="584"/>
      <c r="L74" s="584"/>
      <c r="M74" s="584"/>
      <c r="N74" s="589"/>
      <c r="O74" s="26">
        <f>'33【舗装工事業】（入力用）'!O74</f>
        <v>0</v>
      </c>
      <c r="P74" s="11" t="s">
        <v>31</v>
      </c>
      <c r="Q74" s="26">
        <f>'33【舗装工事業】（入力用）'!Q74</f>
        <v>0</v>
      </c>
      <c r="R74" s="11" t="s">
        <v>32</v>
      </c>
      <c r="S74" s="26">
        <f>'33【舗装工事業】（入力用）'!S74</f>
        <v>0</v>
      </c>
      <c r="T74" s="380" t="s">
        <v>33</v>
      </c>
      <c r="U74" s="380"/>
      <c r="V74" s="378"/>
      <c r="W74" s="379"/>
      <c r="X74" s="379"/>
      <c r="Y74" s="54"/>
      <c r="Z74" s="55"/>
      <c r="AA74" s="56"/>
      <c r="AB74" s="56"/>
      <c r="AC74" s="54"/>
      <c r="AD74" s="55"/>
      <c r="AE74" s="56"/>
      <c r="AF74" s="56"/>
      <c r="AG74" s="54"/>
      <c r="AH74" s="365"/>
      <c r="AI74" s="366"/>
      <c r="AJ74" s="366"/>
      <c r="AK74" s="367"/>
      <c r="AL74" s="148"/>
      <c r="AM74" s="149"/>
      <c r="AN74" s="365"/>
      <c r="AO74" s="366"/>
      <c r="AP74" s="366"/>
      <c r="AQ74" s="366"/>
      <c r="AR74" s="366"/>
      <c r="AS74" s="58"/>
    </row>
    <row r="75" spans="2:45" ht="18" customHeight="1" x14ac:dyDescent="0.2">
      <c r="B75" s="586"/>
      <c r="C75" s="587"/>
      <c r="D75" s="587"/>
      <c r="E75" s="587"/>
      <c r="F75" s="587"/>
      <c r="G75" s="587"/>
      <c r="H75" s="587"/>
      <c r="I75" s="588"/>
      <c r="J75" s="586"/>
      <c r="K75" s="587"/>
      <c r="L75" s="587"/>
      <c r="M75" s="587"/>
      <c r="N75" s="590"/>
      <c r="O75" s="27">
        <f>'33【舗装工事業】（入力用）'!O75</f>
        <v>0</v>
      </c>
      <c r="P75" s="33" t="s">
        <v>31</v>
      </c>
      <c r="Q75" s="27">
        <f>'33【舗装工事業】（入力用）'!Q75</f>
        <v>0</v>
      </c>
      <c r="R75" s="33" t="s">
        <v>32</v>
      </c>
      <c r="S75" s="27">
        <f>'33【舗装工事業】（入力用）'!S75</f>
        <v>0</v>
      </c>
      <c r="T75" s="591" t="s">
        <v>34</v>
      </c>
      <c r="U75" s="591"/>
      <c r="V75" s="340">
        <f>'33【舗装工事業】（入力用）'!V75</f>
        <v>0</v>
      </c>
      <c r="W75" s="341"/>
      <c r="X75" s="341"/>
      <c r="Y75" s="341"/>
      <c r="Z75" s="340">
        <f>'33【舗装工事業】（入力用）'!Z75</f>
        <v>0</v>
      </c>
      <c r="AA75" s="341"/>
      <c r="AB75" s="341"/>
      <c r="AC75" s="341"/>
      <c r="AD75" s="340">
        <f>'33【舗装工事業】（入力用）'!AD75</f>
        <v>0</v>
      </c>
      <c r="AE75" s="341"/>
      <c r="AF75" s="341"/>
      <c r="AG75" s="341"/>
      <c r="AH75" s="340">
        <f>'33【舗装工事業】（入力用）'!AH75</f>
        <v>0</v>
      </c>
      <c r="AI75" s="341"/>
      <c r="AJ75" s="341"/>
      <c r="AK75" s="368"/>
      <c r="AL75" s="345" t="str">
        <f>'33【舗装工事業】（入力用）'!AL75</f>
        <v/>
      </c>
      <c r="AM75" s="582"/>
      <c r="AN75" s="342">
        <f>'33【舗装工事業】（入力用）'!AN75</f>
        <v>0</v>
      </c>
      <c r="AO75" s="343"/>
      <c r="AP75" s="343"/>
      <c r="AQ75" s="343"/>
      <c r="AR75" s="343"/>
      <c r="AS75" s="35"/>
    </row>
    <row r="76" spans="2:45" ht="18" customHeight="1" x14ac:dyDescent="0.2">
      <c r="B76" s="583">
        <f>'33【舗装工事業】（入力用）'!B76</f>
        <v>0</v>
      </c>
      <c r="C76" s="584"/>
      <c r="D76" s="584"/>
      <c r="E76" s="584"/>
      <c r="F76" s="584"/>
      <c r="G76" s="584"/>
      <c r="H76" s="584"/>
      <c r="I76" s="585"/>
      <c r="J76" s="583">
        <f>'33【舗装工事業】（入力用）'!J76</f>
        <v>0</v>
      </c>
      <c r="K76" s="584"/>
      <c r="L76" s="584"/>
      <c r="M76" s="584"/>
      <c r="N76" s="589"/>
      <c r="O76" s="26">
        <f>'33【舗装工事業】（入力用）'!O76</f>
        <v>0</v>
      </c>
      <c r="P76" s="11" t="s">
        <v>31</v>
      </c>
      <c r="Q76" s="26">
        <f>'33【舗装工事業】（入力用）'!Q76</f>
        <v>0</v>
      </c>
      <c r="R76" s="11" t="s">
        <v>32</v>
      </c>
      <c r="S76" s="26">
        <f>'33【舗装工事業】（入力用）'!S76</f>
        <v>0</v>
      </c>
      <c r="T76" s="380" t="s">
        <v>33</v>
      </c>
      <c r="U76" s="380"/>
      <c r="V76" s="378"/>
      <c r="W76" s="379"/>
      <c r="X76" s="379"/>
      <c r="Y76" s="54"/>
      <c r="Z76" s="55"/>
      <c r="AA76" s="56"/>
      <c r="AB76" s="56"/>
      <c r="AC76" s="54"/>
      <c r="AD76" s="55"/>
      <c r="AE76" s="56"/>
      <c r="AF76" s="56"/>
      <c r="AG76" s="54"/>
      <c r="AH76" s="365"/>
      <c r="AI76" s="366"/>
      <c r="AJ76" s="366"/>
      <c r="AK76" s="367"/>
      <c r="AL76" s="148"/>
      <c r="AM76" s="149"/>
      <c r="AN76" s="365"/>
      <c r="AO76" s="366"/>
      <c r="AP76" s="366"/>
      <c r="AQ76" s="366"/>
      <c r="AR76" s="366"/>
      <c r="AS76" s="58"/>
    </row>
    <row r="77" spans="2:45" ht="18" customHeight="1" x14ac:dyDescent="0.2">
      <c r="B77" s="586"/>
      <c r="C77" s="587"/>
      <c r="D77" s="587"/>
      <c r="E77" s="587"/>
      <c r="F77" s="587"/>
      <c r="G77" s="587"/>
      <c r="H77" s="587"/>
      <c r="I77" s="588"/>
      <c r="J77" s="586"/>
      <c r="K77" s="587"/>
      <c r="L77" s="587"/>
      <c r="M77" s="587"/>
      <c r="N77" s="590"/>
      <c r="O77" s="27">
        <f>'33【舗装工事業】（入力用）'!O77</f>
        <v>0</v>
      </c>
      <c r="P77" s="33" t="s">
        <v>31</v>
      </c>
      <c r="Q77" s="27">
        <f>'33【舗装工事業】（入力用）'!Q77</f>
        <v>0</v>
      </c>
      <c r="R77" s="33" t="s">
        <v>32</v>
      </c>
      <c r="S77" s="27">
        <f>'33【舗装工事業】（入力用）'!S77</f>
        <v>0</v>
      </c>
      <c r="T77" s="591" t="s">
        <v>34</v>
      </c>
      <c r="U77" s="591"/>
      <c r="V77" s="340">
        <f>'33【舗装工事業】（入力用）'!V77</f>
        <v>0</v>
      </c>
      <c r="W77" s="341"/>
      <c r="X77" s="341"/>
      <c r="Y77" s="341"/>
      <c r="Z77" s="340">
        <f>'33【舗装工事業】（入力用）'!Z77</f>
        <v>0</v>
      </c>
      <c r="AA77" s="341"/>
      <c r="AB77" s="341"/>
      <c r="AC77" s="341"/>
      <c r="AD77" s="340">
        <f>'33【舗装工事業】（入力用）'!AD77</f>
        <v>0</v>
      </c>
      <c r="AE77" s="341"/>
      <c r="AF77" s="341"/>
      <c r="AG77" s="341"/>
      <c r="AH77" s="340">
        <f>'33【舗装工事業】（入力用）'!AH77</f>
        <v>0</v>
      </c>
      <c r="AI77" s="341"/>
      <c r="AJ77" s="341"/>
      <c r="AK77" s="368"/>
      <c r="AL77" s="345" t="str">
        <f>'33【舗装工事業】（入力用）'!AL77</f>
        <v/>
      </c>
      <c r="AM77" s="582"/>
      <c r="AN77" s="342">
        <f>'33【舗装工事業】（入力用）'!AN77</f>
        <v>0</v>
      </c>
      <c r="AO77" s="343"/>
      <c r="AP77" s="343"/>
      <c r="AQ77" s="343"/>
      <c r="AR77" s="343"/>
      <c r="AS77" s="35"/>
    </row>
    <row r="78" spans="2:45" ht="18" customHeight="1" x14ac:dyDescent="0.2">
      <c r="B78" s="347" t="s">
        <v>86</v>
      </c>
      <c r="C78" s="348"/>
      <c r="D78" s="348"/>
      <c r="E78" s="349"/>
      <c r="F78" s="356" t="str">
        <f>'33【舗装工事業】（入力用）'!F78</f>
        <v>33　舗装工事業</v>
      </c>
      <c r="G78" s="357"/>
      <c r="H78" s="357"/>
      <c r="I78" s="357"/>
      <c r="J78" s="357"/>
      <c r="K78" s="357"/>
      <c r="L78" s="357"/>
      <c r="M78" s="357"/>
      <c r="N78" s="358"/>
      <c r="O78" s="347" t="s">
        <v>73</v>
      </c>
      <c r="P78" s="348"/>
      <c r="Q78" s="348"/>
      <c r="R78" s="348"/>
      <c r="S78" s="348"/>
      <c r="T78" s="348"/>
      <c r="U78" s="349"/>
      <c r="V78" s="365"/>
      <c r="W78" s="366"/>
      <c r="X78" s="366"/>
      <c r="Y78" s="367"/>
      <c r="Z78" s="55"/>
      <c r="AA78" s="56"/>
      <c r="AB78" s="56"/>
      <c r="AC78" s="54"/>
      <c r="AD78" s="55"/>
      <c r="AE78" s="56"/>
      <c r="AF78" s="56"/>
      <c r="AG78" s="54"/>
      <c r="AH78" s="365"/>
      <c r="AI78" s="366"/>
      <c r="AJ78" s="366"/>
      <c r="AK78" s="367"/>
      <c r="AL78" s="55"/>
      <c r="AM78" s="57"/>
      <c r="AN78" s="365"/>
      <c r="AO78" s="366"/>
      <c r="AP78" s="366"/>
      <c r="AQ78" s="366"/>
      <c r="AR78" s="366"/>
      <c r="AS78" s="58"/>
    </row>
    <row r="79" spans="2:45" ht="18" customHeight="1" x14ac:dyDescent="0.2">
      <c r="B79" s="350"/>
      <c r="C79" s="351"/>
      <c r="D79" s="351"/>
      <c r="E79" s="352"/>
      <c r="F79" s="359"/>
      <c r="G79" s="360"/>
      <c r="H79" s="360"/>
      <c r="I79" s="360"/>
      <c r="J79" s="360"/>
      <c r="K79" s="360"/>
      <c r="L79" s="360"/>
      <c r="M79" s="360"/>
      <c r="N79" s="361"/>
      <c r="O79" s="350"/>
      <c r="P79" s="351"/>
      <c r="Q79" s="351"/>
      <c r="R79" s="351"/>
      <c r="S79" s="351"/>
      <c r="T79" s="351"/>
      <c r="U79" s="352"/>
      <c r="V79" s="580">
        <f>'33【舗装工事業】（入力用）'!V79</f>
        <v>0</v>
      </c>
      <c r="W79" s="534"/>
      <c r="X79" s="534"/>
      <c r="Y79" s="535"/>
      <c r="Z79" s="580">
        <f>'33【舗装工事業】（入力用）'!Z79</f>
        <v>0</v>
      </c>
      <c r="AA79" s="536"/>
      <c r="AB79" s="536"/>
      <c r="AC79" s="537"/>
      <c r="AD79" s="580">
        <f>'33【舗装工事業】（入力用）'!AD79</f>
        <v>0</v>
      </c>
      <c r="AE79" s="536"/>
      <c r="AF79" s="536"/>
      <c r="AG79" s="537"/>
      <c r="AH79" s="580">
        <f>'33【舗装工事業】（入力用）'!AH79</f>
        <v>0</v>
      </c>
      <c r="AI79" s="581"/>
      <c r="AJ79" s="581"/>
      <c r="AK79" s="581"/>
      <c r="AL79" s="59"/>
      <c r="AM79" s="60"/>
      <c r="AN79" s="580">
        <f>'33【舗装工事業】（入力用）'!AN79</f>
        <v>0</v>
      </c>
      <c r="AO79" s="534"/>
      <c r="AP79" s="534"/>
      <c r="AQ79" s="534"/>
      <c r="AR79" s="534"/>
      <c r="AS79" s="61"/>
    </row>
    <row r="80" spans="2:45" ht="18" customHeight="1" x14ac:dyDescent="0.2">
      <c r="B80" s="353"/>
      <c r="C80" s="354"/>
      <c r="D80" s="354"/>
      <c r="E80" s="355"/>
      <c r="F80" s="362"/>
      <c r="G80" s="363"/>
      <c r="H80" s="363"/>
      <c r="I80" s="363"/>
      <c r="J80" s="363"/>
      <c r="K80" s="363"/>
      <c r="L80" s="363"/>
      <c r="M80" s="363"/>
      <c r="N80" s="364"/>
      <c r="O80" s="353"/>
      <c r="P80" s="354"/>
      <c r="Q80" s="354"/>
      <c r="R80" s="354"/>
      <c r="S80" s="354"/>
      <c r="T80" s="354"/>
      <c r="U80" s="355"/>
      <c r="V80" s="342"/>
      <c r="W80" s="343"/>
      <c r="X80" s="343"/>
      <c r="Y80" s="344"/>
      <c r="Z80" s="342">
        <f>'35【建築事業】（入力用）'!Z80</f>
        <v>0</v>
      </c>
      <c r="AA80" s="343"/>
      <c r="AB80" s="343"/>
      <c r="AC80" s="344"/>
      <c r="AD80" s="342">
        <f>'35【建築事業】（入力用）'!AD80</f>
        <v>0</v>
      </c>
      <c r="AE80" s="343"/>
      <c r="AF80" s="343"/>
      <c r="AG80" s="344"/>
      <c r="AH80" s="342">
        <f>'35【建築事業】（入力用）'!AH80</f>
        <v>0</v>
      </c>
      <c r="AI80" s="343"/>
      <c r="AJ80" s="343"/>
      <c r="AK80" s="344"/>
      <c r="AL80" s="34"/>
      <c r="AM80" s="35"/>
      <c r="AN80" s="342"/>
      <c r="AO80" s="343"/>
      <c r="AP80" s="343"/>
      <c r="AQ80" s="343"/>
      <c r="AR80" s="343"/>
      <c r="AS80" s="35"/>
    </row>
    <row r="81" spans="40:44" ht="18" customHeight="1" x14ac:dyDescent="0.2">
      <c r="AN81" s="579">
        <f>'35【建築事業】（入力用）'!AN81</f>
        <v>0</v>
      </c>
      <c r="AO81" s="579"/>
      <c r="AP81" s="579"/>
      <c r="AQ81" s="579"/>
      <c r="AR81" s="579"/>
    </row>
    <row r="82" spans="40:44" ht="31.9" customHeight="1" x14ac:dyDescent="0.2">
      <c r="AN82" s="32"/>
      <c r="AO82" s="32"/>
      <c r="AP82" s="32"/>
      <c r="AQ82" s="32"/>
      <c r="AR82" s="32"/>
    </row>
  </sheetData>
  <sheetProtection selectLockedCells="1"/>
  <dataConsolidate/>
  <mergeCells count="314">
    <mergeCell ref="AN17:AR17"/>
    <mergeCell ref="AN19:AR19"/>
    <mergeCell ref="AN21:AR21"/>
    <mergeCell ref="AN23:AR23"/>
    <mergeCell ref="AN25:AR25"/>
    <mergeCell ref="N5:AE6"/>
    <mergeCell ref="AM5:AP6"/>
    <mergeCell ref="B9:I12"/>
    <mergeCell ref="J9:K9"/>
    <mergeCell ref="M9:N9"/>
    <mergeCell ref="O9:T9"/>
    <mergeCell ref="U9:W9"/>
    <mergeCell ref="AL9:AM11"/>
    <mergeCell ref="AN9:AO11"/>
    <mergeCell ref="AP9:AQ11"/>
    <mergeCell ref="S10:S12"/>
    <mergeCell ref="T10:T12"/>
    <mergeCell ref="U10:U12"/>
    <mergeCell ref="V10:V12"/>
    <mergeCell ref="W10:W12"/>
    <mergeCell ref="B13:I15"/>
    <mergeCell ref="J13:N15"/>
    <mergeCell ref="O13:U15"/>
    <mergeCell ref="AR9:AS11"/>
    <mergeCell ref="J10:J12"/>
    <mergeCell ref="K10:K12"/>
    <mergeCell ref="L10:L12"/>
    <mergeCell ref="M10:M12"/>
    <mergeCell ref="N10:N12"/>
    <mergeCell ref="O10:O12"/>
    <mergeCell ref="P10:P12"/>
    <mergeCell ref="Q10:Q12"/>
    <mergeCell ref="R10:R12"/>
    <mergeCell ref="Y13:AH13"/>
    <mergeCell ref="AN13:AS13"/>
    <mergeCell ref="V14:Y15"/>
    <mergeCell ref="Z14:AC15"/>
    <mergeCell ref="AD14:AG15"/>
    <mergeCell ref="AH14:AK15"/>
    <mergeCell ref="AL14:AM15"/>
    <mergeCell ref="AN14:AS14"/>
    <mergeCell ref="AN15:AS15"/>
    <mergeCell ref="AN18:AR18"/>
    <mergeCell ref="T19:U19"/>
    <mergeCell ref="B16:I17"/>
    <mergeCell ref="J16:N17"/>
    <mergeCell ref="T16:U16"/>
    <mergeCell ref="V16:X16"/>
    <mergeCell ref="AH16:AK16"/>
    <mergeCell ref="AN16:AR16"/>
    <mergeCell ref="T17:U17"/>
    <mergeCell ref="V17:Y17"/>
    <mergeCell ref="Z17:AC17"/>
    <mergeCell ref="AD17:AG17"/>
    <mergeCell ref="V19:Y19"/>
    <mergeCell ref="Z19:AC19"/>
    <mergeCell ref="AD19:AG19"/>
    <mergeCell ref="AH19:AK19"/>
    <mergeCell ref="AL19:AM19"/>
    <mergeCell ref="AH17:AK17"/>
    <mergeCell ref="AL17:AM17"/>
    <mergeCell ref="B18:I19"/>
    <mergeCell ref="J18:N19"/>
    <mergeCell ref="T18:U18"/>
    <mergeCell ref="V18:X18"/>
    <mergeCell ref="AH18:AK18"/>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H21:AK21"/>
    <mergeCell ref="AL21:AM21"/>
    <mergeCell ref="B22:I23"/>
    <mergeCell ref="J22:N23"/>
    <mergeCell ref="T22:U22"/>
    <mergeCell ref="V22:X22"/>
    <mergeCell ref="AH22:AK22"/>
    <mergeCell ref="AH25:AK25"/>
    <mergeCell ref="AL25:AM25"/>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AH28:AK28"/>
    <mergeCell ref="AN28:AR28"/>
    <mergeCell ref="X33:Z33"/>
    <mergeCell ref="AC33:AN33"/>
    <mergeCell ref="D34:G34"/>
    <mergeCell ref="AA34:AB34"/>
    <mergeCell ref="AC34:AN34"/>
    <mergeCell ref="AN29:AR29"/>
    <mergeCell ref="AJ30:AL30"/>
    <mergeCell ref="AM30:AN30"/>
    <mergeCell ref="AO30:AQ30"/>
    <mergeCell ref="D31:E31"/>
    <mergeCell ref="G31:H31"/>
    <mergeCell ref="J31:K31"/>
    <mergeCell ref="AJ31:AK31"/>
    <mergeCell ref="AM31:AN31"/>
    <mergeCell ref="AP31:AQ31"/>
    <mergeCell ref="AA36:AB39"/>
    <mergeCell ref="AC36:AH37"/>
    <mergeCell ref="AJ36:AN37"/>
    <mergeCell ref="AP36:AS37"/>
    <mergeCell ref="AC38:AH39"/>
    <mergeCell ref="AI38:AN39"/>
    <mergeCell ref="AO38:AO39"/>
    <mergeCell ref="AP38:AS39"/>
    <mergeCell ref="AA32:AB32"/>
    <mergeCell ref="AC32:AS32"/>
    <mergeCell ref="AM49:AP50"/>
    <mergeCell ref="B53:I56"/>
    <mergeCell ref="J53:K53"/>
    <mergeCell ref="M53:N53"/>
    <mergeCell ref="O53:T53"/>
    <mergeCell ref="U53:W53"/>
    <mergeCell ref="AL53:AM55"/>
    <mergeCell ref="AN53:AO55"/>
    <mergeCell ref="AP53:AQ55"/>
    <mergeCell ref="S54:S56"/>
    <mergeCell ref="T54:T56"/>
    <mergeCell ref="U54:U56"/>
    <mergeCell ref="V54:V56"/>
    <mergeCell ref="W54:W56"/>
    <mergeCell ref="B57:I59"/>
    <mergeCell ref="J57:N59"/>
    <mergeCell ref="O57:U59"/>
    <mergeCell ref="AR53:AS55"/>
    <mergeCell ref="J54:J56"/>
    <mergeCell ref="K54:K56"/>
    <mergeCell ref="L54:L56"/>
    <mergeCell ref="M54:M56"/>
    <mergeCell ref="N54:N56"/>
    <mergeCell ref="O54:O56"/>
    <mergeCell ref="P54:P56"/>
    <mergeCell ref="Q54:Q56"/>
    <mergeCell ref="R54:R56"/>
    <mergeCell ref="Y57:AH57"/>
    <mergeCell ref="AL57:AM57"/>
    <mergeCell ref="AN57:AS57"/>
    <mergeCell ref="V58:Y59"/>
    <mergeCell ref="Z58:AC59"/>
    <mergeCell ref="AD58:AG59"/>
    <mergeCell ref="AH58:AK59"/>
    <mergeCell ref="AL58:AM59"/>
    <mergeCell ref="AN58:AS58"/>
    <mergeCell ref="AN59:AS59"/>
    <mergeCell ref="B62:I63"/>
    <mergeCell ref="J62:N63"/>
    <mergeCell ref="T62:U62"/>
    <mergeCell ref="V62:X62"/>
    <mergeCell ref="AH62:AK62"/>
    <mergeCell ref="AN62:AR62"/>
    <mergeCell ref="T63:U63"/>
    <mergeCell ref="B60:I61"/>
    <mergeCell ref="J60:N61"/>
    <mergeCell ref="T60:U60"/>
    <mergeCell ref="V60:X60"/>
    <mergeCell ref="AH60:AK60"/>
    <mergeCell ref="AN60:AR60"/>
    <mergeCell ref="T61:U61"/>
    <mergeCell ref="V61:Y61"/>
    <mergeCell ref="Z61:AC61"/>
    <mergeCell ref="AD61:AG61"/>
    <mergeCell ref="V63:Y63"/>
    <mergeCell ref="Z63:AC63"/>
    <mergeCell ref="AD63:AG63"/>
    <mergeCell ref="AH63:AK63"/>
    <mergeCell ref="AL63:AM63"/>
    <mergeCell ref="AN63:AR63"/>
    <mergeCell ref="AH61:AK61"/>
    <mergeCell ref="AL61:AM61"/>
    <mergeCell ref="AN61:AR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8:E80"/>
    <mergeCell ref="F78:N80"/>
    <mergeCell ref="O78:U80"/>
    <mergeCell ref="V78:Y78"/>
    <mergeCell ref="AH78:AK78"/>
    <mergeCell ref="AN78:AR78"/>
    <mergeCell ref="V79:Y79"/>
    <mergeCell ref="B76:I77"/>
    <mergeCell ref="J76:N77"/>
    <mergeCell ref="T76:U76"/>
    <mergeCell ref="V76:X76"/>
    <mergeCell ref="AH76:AK76"/>
    <mergeCell ref="AN76:AR76"/>
    <mergeCell ref="T77:U77"/>
    <mergeCell ref="V77:Y77"/>
    <mergeCell ref="Z77:AC77"/>
    <mergeCell ref="AD77:AG77"/>
    <mergeCell ref="AN81:AR81"/>
    <mergeCell ref="Z79:AC79"/>
    <mergeCell ref="AD79:AG79"/>
    <mergeCell ref="AH79:AK79"/>
    <mergeCell ref="AN79:AR79"/>
    <mergeCell ref="V80:Y80"/>
    <mergeCell ref="Z80:AC80"/>
    <mergeCell ref="AD80:AG80"/>
    <mergeCell ref="AH80:AK80"/>
    <mergeCell ref="AN80:AR80"/>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1900A1A0-E048-492B-9D44-447BC8671572}"/>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workbookViewId="0"/>
  </sheetViews>
  <sheetFormatPr defaultColWidth="0" defaultRowHeight="0" customHeight="1" zeroHeight="1" x14ac:dyDescent="0.2"/>
  <cols>
    <col min="1" max="1" width="1.453125" style="1" customWidth="1"/>
    <col min="2" max="14" width="3.6328125" style="1" customWidth="1"/>
    <col min="15" max="18" width="3.08984375" style="1" customWidth="1"/>
    <col min="19" max="19" width="3" style="1" customWidth="1"/>
    <col min="20" max="24" width="3.08984375" style="1" customWidth="1"/>
    <col min="25" max="25" width="2.08984375" style="1" customWidth="1"/>
    <col min="26" max="28" width="3.08984375" style="1" customWidth="1"/>
    <col min="29" max="29" width="2.08984375" style="1" customWidth="1"/>
    <col min="30" max="32" width="3.08984375" style="1" customWidth="1"/>
    <col min="33" max="33" width="2.08984375" style="1" customWidth="1"/>
    <col min="34" max="36" width="3.08984375" style="1" customWidth="1"/>
    <col min="37" max="37" width="2.08984375" style="1" customWidth="1"/>
    <col min="38" max="43" width="3.08984375" style="1" customWidth="1"/>
    <col min="44" max="44" width="1.26953125" style="1" customWidth="1"/>
    <col min="45" max="45" width="2" style="1" customWidth="1"/>
    <col min="46" max="46" width="1.36328125" style="1" customWidth="1"/>
    <col min="47" max="16384" width="9" style="1" hidden="1"/>
  </cols>
  <sheetData>
    <row r="1" spans="1:45" ht="6" customHeight="1" x14ac:dyDescent="0.2"/>
    <row r="2" spans="1:45" ht="24" customHeight="1" x14ac:dyDescent="0.2">
      <c r="X2" s="3"/>
      <c r="Y2" s="3"/>
    </row>
    <row r="3" spans="1:45"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5">
      <c r="B4" s="2" t="s">
        <v>9</v>
      </c>
      <c r="U4" s="6" t="s">
        <v>81</v>
      </c>
      <c r="V4" s="4"/>
      <c r="W4" s="4"/>
      <c r="X4" s="4"/>
      <c r="Y4" s="4"/>
      <c r="AC4" s="9"/>
    </row>
    <row r="5" spans="1:45" ht="13.15" customHeight="1" x14ac:dyDescent="0.2">
      <c r="M5" s="7"/>
      <c r="N5" s="541" t="s">
        <v>39</v>
      </c>
      <c r="O5" s="541"/>
      <c r="P5" s="541"/>
      <c r="Q5" s="541"/>
      <c r="R5" s="541"/>
      <c r="S5" s="541"/>
      <c r="T5" s="541"/>
      <c r="U5" s="541"/>
      <c r="V5" s="541"/>
      <c r="W5" s="541"/>
      <c r="X5" s="541"/>
      <c r="Y5" s="541"/>
      <c r="Z5" s="541"/>
      <c r="AA5" s="541"/>
      <c r="AB5" s="541"/>
      <c r="AC5" s="541"/>
      <c r="AD5" s="541"/>
      <c r="AE5" s="541"/>
      <c r="AF5" s="7"/>
      <c r="AM5" s="460" t="s">
        <v>74</v>
      </c>
      <c r="AN5" s="606"/>
      <c r="AO5" s="606"/>
      <c r="AP5" s="607"/>
    </row>
    <row r="6" spans="1:45" ht="13.15" customHeight="1" x14ac:dyDescent="0.2">
      <c r="M6" s="8"/>
      <c r="N6" s="542"/>
      <c r="O6" s="542"/>
      <c r="P6" s="542"/>
      <c r="Q6" s="542"/>
      <c r="R6" s="542"/>
      <c r="S6" s="542"/>
      <c r="T6" s="542"/>
      <c r="U6" s="542"/>
      <c r="V6" s="542"/>
      <c r="W6" s="542"/>
      <c r="X6" s="542"/>
      <c r="Y6" s="542"/>
      <c r="Z6" s="542"/>
      <c r="AA6" s="542"/>
      <c r="AB6" s="542"/>
      <c r="AC6" s="542"/>
      <c r="AD6" s="542"/>
      <c r="AE6" s="542"/>
      <c r="AF6" s="8"/>
      <c r="AM6" s="608"/>
      <c r="AN6" s="609"/>
      <c r="AO6" s="609"/>
      <c r="AP6" s="610"/>
    </row>
    <row r="7" spans="1:45" ht="12.75" customHeight="1" x14ac:dyDescent="0.2">
      <c r="AM7" s="40"/>
      <c r="AN7" s="40"/>
    </row>
    <row r="8" spans="1:45" ht="6" customHeight="1" x14ac:dyDescent="0.2"/>
    <row r="9" spans="1:45" ht="12" customHeight="1" x14ac:dyDescent="0.2">
      <c r="B9" s="466" t="s">
        <v>2</v>
      </c>
      <c r="C9" s="467"/>
      <c r="D9" s="467"/>
      <c r="E9" s="467"/>
      <c r="F9" s="467"/>
      <c r="G9" s="467"/>
      <c r="H9" s="467"/>
      <c r="I9" s="557"/>
      <c r="J9" s="469" t="s">
        <v>10</v>
      </c>
      <c r="K9" s="469"/>
      <c r="L9" s="41" t="s">
        <v>3</v>
      </c>
      <c r="M9" s="469" t="s">
        <v>11</v>
      </c>
      <c r="N9" s="469"/>
      <c r="O9" s="470" t="s">
        <v>12</v>
      </c>
      <c r="P9" s="469"/>
      <c r="Q9" s="469"/>
      <c r="R9" s="469"/>
      <c r="S9" s="469"/>
      <c r="T9" s="469"/>
      <c r="U9" s="469" t="s">
        <v>13</v>
      </c>
      <c r="V9" s="469"/>
      <c r="W9" s="469"/>
      <c r="AL9" s="471">
        <f>'35【建築事業】（入力用）'!AL9</f>
        <v>0</v>
      </c>
      <c r="AM9" s="632"/>
      <c r="AN9" s="406" t="s">
        <v>4</v>
      </c>
      <c r="AO9" s="406"/>
      <c r="AP9" s="472">
        <f>'35【建築事業】（入力用）'!AP9</f>
        <v>0</v>
      </c>
      <c r="AQ9" s="472"/>
      <c r="AR9" s="406" t="s">
        <v>5</v>
      </c>
      <c r="AS9" s="407"/>
    </row>
    <row r="10" spans="1:45" ht="13.9" customHeight="1" x14ac:dyDescent="0.2">
      <c r="B10" s="467"/>
      <c r="C10" s="467"/>
      <c r="D10" s="467"/>
      <c r="E10" s="467"/>
      <c r="F10" s="467"/>
      <c r="G10" s="467"/>
      <c r="H10" s="467"/>
      <c r="I10" s="557"/>
      <c r="J10" s="412" t="str">
        <f>'35【建築事業】（入力用）'!J10</f>
        <v>1</v>
      </c>
      <c r="K10" s="558" t="str">
        <f>'35【建築事業】（入力用）'!K10</f>
        <v>1</v>
      </c>
      <c r="L10" s="412" t="str">
        <f>'35【建築事業】（入力用）'!L10</f>
        <v>1</v>
      </c>
      <c r="M10" s="560" t="str">
        <f>'35【建築事業】（入力用）'!M10</f>
        <v>0</v>
      </c>
      <c r="N10" s="549" t="str">
        <f>'35【建築事業】（入力用）'!N10</f>
        <v>5</v>
      </c>
      <c r="O10" s="412" t="str">
        <f>'35【建築事業】（入力用）'!O10</f>
        <v>9</v>
      </c>
      <c r="P10" s="547" t="str">
        <f>'35【建築事業】（入力用）'!P10</f>
        <v>3</v>
      </c>
      <c r="Q10" s="547" t="str">
        <f>'35【建築事業】（入力用）'!Q10</f>
        <v>6</v>
      </c>
      <c r="R10" s="547" t="str">
        <f>'35【建築事業】（入力用）'!R10</f>
        <v>0</v>
      </c>
      <c r="S10" s="547" t="str">
        <f>'35【建築事業】（入力用）'!S10</f>
        <v>1</v>
      </c>
      <c r="T10" s="549" t="str">
        <f>'35【建築事業】（入力用）'!T10</f>
        <v>5</v>
      </c>
      <c r="U10" s="412">
        <f>'35【建築事業】（入力用）'!U10</f>
        <v>0</v>
      </c>
      <c r="V10" s="547">
        <f>'35【建築事業】（入力用）'!V10</f>
        <v>0</v>
      </c>
      <c r="W10" s="551">
        <f>'35【建築事業】（入力用）'!W10</f>
        <v>0</v>
      </c>
      <c r="AL10" s="633"/>
      <c r="AM10" s="634"/>
      <c r="AN10" s="408"/>
      <c r="AO10" s="408"/>
      <c r="AP10" s="474"/>
      <c r="AQ10" s="474"/>
      <c r="AR10" s="408"/>
      <c r="AS10" s="409"/>
    </row>
    <row r="11" spans="1:45" ht="9" customHeight="1" x14ac:dyDescent="0.2">
      <c r="B11" s="467"/>
      <c r="C11" s="467"/>
      <c r="D11" s="467"/>
      <c r="E11" s="467"/>
      <c r="F11" s="467"/>
      <c r="G11" s="467"/>
      <c r="H11" s="467"/>
      <c r="I11" s="557"/>
      <c r="J11" s="413"/>
      <c r="K11" s="559"/>
      <c r="L11" s="413"/>
      <c r="M11" s="561"/>
      <c r="N11" s="550"/>
      <c r="O11" s="413"/>
      <c r="P11" s="548"/>
      <c r="Q11" s="548"/>
      <c r="R11" s="548"/>
      <c r="S11" s="548"/>
      <c r="T11" s="550"/>
      <c r="U11" s="413"/>
      <c r="V11" s="548"/>
      <c r="W11" s="552"/>
      <c r="AL11" s="635"/>
      <c r="AM11" s="636"/>
      <c r="AN11" s="410"/>
      <c r="AO11" s="410"/>
      <c r="AP11" s="476"/>
      <c r="AQ11" s="476"/>
      <c r="AR11" s="410"/>
      <c r="AS11" s="411"/>
    </row>
    <row r="12" spans="1:45" ht="6" customHeight="1" x14ac:dyDescent="0.2">
      <c r="B12" s="468"/>
      <c r="C12" s="468"/>
      <c r="D12" s="468"/>
      <c r="E12" s="468"/>
      <c r="F12" s="468"/>
      <c r="G12" s="468"/>
      <c r="H12" s="468"/>
      <c r="I12" s="347"/>
      <c r="J12" s="413"/>
      <c r="K12" s="559"/>
      <c r="L12" s="413"/>
      <c r="M12" s="561"/>
      <c r="N12" s="550"/>
      <c r="O12" s="413"/>
      <c r="P12" s="548"/>
      <c r="Q12" s="548"/>
      <c r="R12" s="548"/>
      <c r="S12" s="548"/>
      <c r="T12" s="550"/>
      <c r="U12" s="413"/>
      <c r="V12" s="548"/>
      <c r="W12" s="552"/>
    </row>
    <row r="13" spans="1:45" s="3" customFormat="1" ht="15" customHeight="1" x14ac:dyDescent="0.2">
      <c r="A13" s="1"/>
      <c r="B13" s="391" t="s">
        <v>14</v>
      </c>
      <c r="C13" s="392"/>
      <c r="D13" s="392"/>
      <c r="E13" s="392"/>
      <c r="F13" s="392"/>
      <c r="G13" s="392"/>
      <c r="H13" s="392"/>
      <c r="I13" s="393"/>
      <c r="J13" s="391" t="s">
        <v>6</v>
      </c>
      <c r="K13" s="392"/>
      <c r="L13" s="392"/>
      <c r="M13" s="392"/>
      <c r="N13" s="400"/>
      <c r="O13" s="403" t="s">
        <v>15</v>
      </c>
      <c r="P13" s="392"/>
      <c r="Q13" s="392"/>
      <c r="R13" s="392"/>
      <c r="S13" s="392"/>
      <c r="T13" s="392"/>
      <c r="U13" s="393"/>
      <c r="V13" s="42" t="s">
        <v>82</v>
      </c>
      <c r="W13" s="43"/>
      <c r="X13" s="43"/>
      <c r="Y13" s="426" t="s">
        <v>83</v>
      </c>
      <c r="Z13" s="426"/>
      <c r="AA13" s="426"/>
      <c r="AB13" s="426"/>
      <c r="AC13" s="426"/>
      <c r="AD13" s="426"/>
      <c r="AE13" s="426"/>
      <c r="AF13" s="426"/>
      <c r="AG13" s="426"/>
      <c r="AH13" s="426"/>
      <c r="AI13" s="43"/>
      <c r="AJ13" s="43"/>
      <c r="AK13" s="44"/>
      <c r="AL13" s="45" t="s">
        <v>84</v>
      </c>
      <c r="AM13" s="46"/>
      <c r="AN13" s="428" t="s">
        <v>85</v>
      </c>
      <c r="AO13" s="428"/>
      <c r="AP13" s="428"/>
      <c r="AQ13" s="428"/>
      <c r="AR13" s="428"/>
      <c r="AS13" s="429"/>
    </row>
    <row r="14" spans="1:45" s="3" customFormat="1" ht="13.9" customHeight="1" x14ac:dyDescent="0.2">
      <c r="A14" s="1"/>
      <c r="B14" s="394"/>
      <c r="C14" s="395"/>
      <c r="D14" s="395"/>
      <c r="E14" s="395"/>
      <c r="F14" s="395"/>
      <c r="G14" s="395"/>
      <c r="H14" s="395"/>
      <c r="I14" s="396"/>
      <c r="J14" s="394"/>
      <c r="K14" s="395"/>
      <c r="L14" s="395"/>
      <c r="M14" s="395"/>
      <c r="N14" s="401"/>
      <c r="O14" s="404"/>
      <c r="P14" s="395"/>
      <c r="Q14" s="395"/>
      <c r="R14" s="395"/>
      <c r="S14" s="395"/>
      <c r="T14" s="395"/>
      <c r="U14" s="396"/>
      <c r="V14" s="430" t="s">
        <v>7</v>
      </c>
      <c r="W14" s="431"/>
      <c r="X14" s="431"/>
      <c r="Y14" s="432"/>
      <c r="Z14" s="436" t="s">
        <v>16</v>
      </c>
      <c r="AA14" s="437"/>
      <c r="AB14" s="437"/>
      <c r="AC14" s="438"/>
      <c r="AD14" s="442" t="s">
        <v>17</v>
      </c>
      <c r="AE14" s="443"/>
      <c r="AF14" s="443"/>
      <c r="AG14" s="444"/>
      <c r="AH14" s="604" t="s">
        <v>41</v>
      </c>
      <c r="AI14" s="406"/>
      <c r="AJ14" s="406"/>
      <c r="AK14" s="407"/>
      <c r="AL14" s="553" t="s">
        <v>18</v>
      </c>
      <c r="AM14" s="554"/>
      <c r="AN14" s="456" t="s">
        <v>19</v>
      </c>
      <c r="AO14" s="457"/>
      <c r="AP14" s="457"/>
      <c r="AQ14" s="457"/>
      <c r="AR14" s="458"/>
      <c r="AS14" s="459"/>
    </row>
    <row r="15" spans="1:45" s="3" customFormat="1" ht="13.9" customHeight="1" x14ac:dyDescent="0.2">
      <c r="A15" s="1"/>
      <c r="B15" s="397"/>
      <c r="C15" s="398"/>
      <c r="D15" s="398"/>
      <c r="E15" s="398"/>
      <c r="F15" s="398"/>
      <c r="G15" s="398"/>
      <c r="H15" s="398"/>
      <c r="I15" s="399"/>
      <c r="J15" s="397"/>
      <c r="K15" s="398"/>
      <c r="L15" s="398"/>
      <c r="M15" s="398"/>
      <c r="N15" s="402"/>
      <c r="O15" s="405"/>
      <c r="P15" s="398"/>
      <c r="Q15" s="398"/>
      <c r="R15" s="398"/>
      <c r="S15" s="398"/>
      <c r="T15" s="398"/>
      <c r="U15" s="399"/>
      <c r="V15" s="433"/>
      <c r="W15" s="434"/>
      <c r="X15" s="434"/>
      <c r="Y15" s="435"/>
      <c r="Z15" s="439"/>
      <c r="AA15" s="440"/>
      <c r="AB15" s="440"/>
      <c r="AC15" s="441"/>
      <c r="AD15" s="445"/>
      <c r="AE15" s="446"/>
      <c r="AF15" s="446"/>
      <c r="AG15" s="447"/>
      <c r="AH15" s="605"/>
      <c r="AI15" s="410"/>
      <c r="AJ15" s="410"/>
      <c r="AK15" s="411"/>
      <c r="AL15" s="555"/>
      <c r="AM15" s="556"/>
      <c r="AN15" s="389"/>
      <c r="AO15" s="389"/>
      <c r="AP15" s="389"/>
      <c r="AQ15" s="389"/>
      <c r="AR15" s="389"/>
      <c r="AS15" s="390"/>
    </row>
    <row r="16" spans="1:45" ht="18" customHeight="1" x14ac:dyDescent="0.2">
      <c r="B16" s="592">
        <f>'35【建築事業】（入力用）'!B16</f>
        <v>0</v>
      </c>
      <c r="C16" s="593"/>
      <c r="D16" s="593"/>
      <c r="E16" s="593"/>
      <c r="F16" s="593"/>
      <c r="G16" s="593"/>
      <c r="H16" s="593"/>
      <c r="I16" s="594"/>
      <c r="J16" s="592">
        <f>'35【建築事業】（入力用）'!J16</f>
        <v>0</v>
      </c>
      <c r="K16" s="593"/>
      <c r="L16" s="593"/>
      <c r="M16" s="593"/>
      <c r="N16" s="595"/>
      <c r="O16" s="47">
        <f>'35【建築事業】（入力用）'!O16</f>
        <v>0</v>
      </c>
      <c r="P16" s="48" t="s">
        <v>0</v>
      </c>
      <c r="Q16" s="47">
        <f>'35【建築事業】（入力用）'!Q16</f>
        <v>0</v>
      </c>
      <c r="R16" s="48" t="s">
        <v>1</v>
      </c>
      <c r="S16" s="47">
        <f>'35【建築事業】（入力用）'!S16</f>
        <v>0</v>
      </c>
      <c r="T16" s="377" t="s">
        <v>20</v>
      </c>
      <c r="U16" s="377"/>
      <c r="V16" s="378"/>
      <c r="W16" s="379"/>
      <c r="X16" s="379"/>
      <c r="Y16" s="49" t="s">
        <v>8</v>
      </c>
      <c r="Z16" s="50"/>
      <c r="AA16" s="51"/>
      <c r="AB16" s="51"/>
      <c r="AC16" s="49" t="s">
        <v>8</v>
      </c>
      <c r="AD16" s="50"/>
      <c r="AE16" s="51"/>
      <c r="AF16" s="51"/>
      <c r="AG16" s="52" t="s">
        <v>8</v>
      </c>
      <c r="AH16" s="629"/>
      <c r="AI16" s="630"/>
      <c r="AJ16" s="630"/>
      <c r="AK16" s="631"/>
      <c r="AL16" s="50"/>
      <c r="AM16" s="53"/>
      <c r="AN16" s="365"/>
      <c r="AO16" s="366"/>
      <c r="AP16" s="366"/>
      <c r="AQ16" s="366"/>
      <c r="AR16" s="366"/>
      <c r="AS16" s="52" t="s">
        <v>8</v>
      </c>
    </row>
    <row r="17" spans="2:45" ht="18" customHeight="1" x14ac:dyDescent="0.2">
      <c r="B17" s="625"/>
      <c r="C17" s="626"/>
      <c r="D17" s="626"/>
      <c r="E17" s="626"/>
      <c r="F17" s="626"/>
      <c r="G17" s="626"/>
      <c r="H17" s="626"/>
      <c r="I17" s="627"/>
      <c r="J17" s="625"/>
      <c r="K17" s="626"/>
      <c r="L17" s="626"/>
      <c r="M17" s="626"/>
      <c r="N17" s="628"/>
      <c r="O17" s="26">
        <f>'35【建築事業】（入力用）'!O17</f>
        <v>0</v>
      </c>
      <c r="P17" s="11" t="s">
        <v>0</v>
      </c>
      <c r="Q17" s="26">
        <f>'35【建築事業】（入力用）'!Q17</f>
        <v>0</v>
      </c>
      <c r="R17" s="11" t="s">
        <v>1</v>
      </c>
      <c r="S17" s="26">
        <f>'35【建築事業】（入力用）'!S17</f>
        <v>0</v>
      </c>
      <c r="T17" s="380" t="s">
        <v>21</v>
      </c>
      <c r="U17" s="380"/>
      <c r="V17" s="340">
        <f>'35【建築事業】（入力用）'!V17</f>
        <v>0</v>
      </c>
      <c r="W17" s="341"/>
      <c r="X17" s="341"/>
      <c r="Y17" s="341"/>
      <c r="Z17" s="340">
        <f>'35【建築事業】（入力用）'!Z17</f>
        <v>0</v>
      </c>
      <c r="AA17" s="341"/>
      <c r="AB17" s="341"/>
      <c r="AC17" s="341"/>
      <c r="AD17" s="340">
        <f>'35【建築事業】（入力用）'!AD17</f>
        <v>0</v>
      </c>
      <c r="AE17" s="341"/>
      <c r="AF17" s="341"/>
      <c r="AG17" s="341"/>
      <c r="AH17" s="340">
        <f>'35【建築事業】（入力用）'!AH17</f>
        <v>0</v>
      </c>
      <c r="AI17" s="341"/>
      <c r="AJ17" s="341"/>
      <c r="AK17" s="368"/>
      <c r="AL17" s="345" t="str">
        <f>'35【建築事業】（入力用）'!AL17</f>
        <v/>
      </c>
      <c r="AM17" s="582"/>
      <c r="AN17" s="342">
        <f>'35【建築事業】（入力用）'!AN17</f>
        <v>0</v>
      </c>
      <c r="AO17" s="343"/>
      <c r="AP17" s="343"/>
      <c r="AQ17" s="343"/>
      <c r="AR17" s="343"/>
      <c r="AS17" s="35"/>
    </row>
    <row r="18" spans="2:45" ht="18" customHeight="1" x14ac:dyDescent="0.2">
      <c r="B18" s="592">
        <f>'35【建築事業】（入力用）'!B18</f>
        <v>0</v>
      </c>
      <c r="C18" s="593"/>
      <c r="D18" s="593"/>
      <c r="E18" s="593"/>
      <c r="F18" s="593"/>
      <c r="G18" s="593"/>
      <c r="H18" s="593"/>
      <c r="I18" s="594"/>
      <c r="J18" s="592">
        <f>'35【建築事業】（入力用）'!J18</f>
        <v>0</v>
      </c>
      <c r="K18" s="593"/>
      <c r="L18" s="593"/>
      <c r="M18" s="593"/>
      <c r="N18" s="595"/>
      <c r="O18" s="47">
        <f>'35【建築事業】（入力用）'!O18</f>
        <v>0</v>
      </c>
      <c r="P18" s="48" t="s">
        <v>0</v>
      </c>
      <c r="Q18" s="47">
        <f>'35【建築事業】（入力用）'!Q18</f>
        <v>0</v>
      </c>
      <c r="R18" s="48" t="s">
        <v>1</v>
      </c>
      <c r="S18" s="47">
        <f>'35【建築事業】（入力用）'!S18</f>
        <v>0</v>
      </c>
      <c r="T18" s="377" t="s">
        <v>20</v>
      </c>
      <c r="U18" s="377"/>
      <c r="V18" s="378"/>
      <c r="W18" s="379"/>
      <c r="X18" s="379"/>
      <c r="Y18" s="54"/>
      <c r="Z18" s="55"/>
      <c r="AA18" s="56"/>
      <c r="AB18" s="56"/>
      <c r="AC18" s="54"/>
      <c r="AD18" s="55"/>
      <c r="AE18" s="56"/>
      <c r="AF18" s="56"/>
      <c r="AG18" s="54"/>
      <c r="AH18" s="365"/>
      <c r="AI18" s="366"/>
      <c r="AJ18" s="366"/>
      <c r="AK18" s="367"/>
      <c r="AL18" s="148"/>
      <c r="AM18" s="149"/>
      <c r="AN18" s="365"/>
      <c r="AO18" s="366"/>
      <c r="AP18" s="366"/>
      <c r="AQ18" s="366"/>
      <c r="AR18" s="366"/>
      <c r="AS18" s="58"/>
    </row>
    <row r="19" spans="2:45" ht="18" customHeight="1" x14ac:dyDescent="0.2">
      <c r="B19" s="625"/>
      <c r="C19" s="626"/>
      <c r="D19" s="626"/>
      <c r="E19" s="626"/>
      <c r="F19" s="626"/>
      <c r="G19" s="626"/>
      <c r="H19" s="626"/>
      <c r="I19" s="627"/>
      <c r="J19" s="625"/>
      <c r="K19" s="626"/>
      <c r="L19" s="626"/>
      <c r="M19" s="626"/>
      <c r="N19" s="628"/>
      <c r="O19" s="26">
        <f>'35【建築事業】（入力用）'!O19</f>
        <v>0</v>
      </c>
      <c r="P19" s="11" t="s">
        <v>0</v>
      </c>
      <c r="Q19" s="26">
        <f>'35【建築事業】（入力用）'!Q19</f>
        <v>0</v>
      </c>
      <c r="R19" s="11" t="s">
        <v>1</v>
      </c>
      <c r="S19" s="26">
        <f>'35【建築事業】（入力用）'!S19</f>
        <v>0</v>
      </c>
      <c r="T19" s="380" t="s">
        <v>21</v>
      </c>
      <c r="U19" s="380"/>
      <c r="V19" s="340">
        <f>'35【建築事業】（入力用）'!V19</f>
        <v>0</v>
      </c>
      <c r="W19" s="341"/>
      <c r="X19" s="341"/>
      <c r="Y19" s="341"/>
      <c r="Z19" s="340">
        <f>'35【建築事業】（入力用）'!Z19</f>
        <v>0</v>
      </c>
      <c r="AA19" s="341"/>
      <c r="AB19" s="341"/>
      <c r="AC19" s="341"/>
      <c r="AD19" s="340">
        <f>'35【建築事業】（入力用）'!AD19</f>
        <v>0</v>
      </c>
      <c r="AE19" s="341"/>
      <c r="AF19" s="341"/>
      <c r="AG19" s="341"/>
      <c r="AH19" s="340">
        <f>'35【建築事業】（入力用）'!AH19</f>
        <v>0</v>
      </c>
      <c r="AI19" s="341"/>
      <c r="AJ19" s="341"/>
      <c r="AK19" s="368"/>
      <c r="AL19" s="345" t="str">
        <f>'35【建築事業】（入力用）'!AL19</f>
        <v/>
      </c>
      <c r="AM19" s="582"/>
      <c r="AN19" s="342">
        <f>'35【建築事業】（入力用）'!AN19</f>
        <v>0</v>
      </c>
      <c r="AO19" s="343"/>
      <c r="AP19" s="343"/>
      <c r="AQ19" s="343"/>
      <c r="AR19" s="343"/>
      <c r="AS19" s="35"/>
    </row>
    <row r="20" spans="2:45" ht="18" customHeight="1" x14ac:dyDescent="0.2">
      <c r="B20" s="592">
        <f>'35【建築事業】（入力用）'!B20</f>
        <v>0</v>
      </c>
      <c r="C20" s="593"/>
      <c r="D20" s="593"/>
      <c r="E20" s="593"/>
      <c r="F20" s="593"/>
      <c r="G20" s="593"/>
      <c r="H20" s="593"/>
      <c r="I20" s="594"/>
      <c r="J20" s="592">
        <f>'35【建築事業】（入力用）'!J20</f>
        <v>0</v>
      </c>
      <c r="K20" s="593"/>
      <c r="L20" s="593"/>
      <c r="M20" s="593"/>
      <c r="N20" s="595"/>
      <c r="O20" s="47">
        <f>'35【建築事業】（入力用）'!O20</f>
        <v>0</v>
      </c>
      <c r="P20" s="48" t="s">
        <v>31</v>
      </c>
      <c r="Q20" s="47">
        <f>'35【建築事業】（入力用）'!Q20</f>
        <v>0</v>
      </c>
      <c r="R20" s="48" t="s">
        <v>32</v>
      </c>
      <c r="S20" s="47">
        <f>'35【建築事業】（入力用）'!S20</f>
        <v>0</v>
      </c>
      <c r="T20" s="377" t="s">
        <v>33</v>
      </c>
      <c r="U20" s="377"/>
      <c r="V20" s="378"/>
      <c r="W20" s="379"/>
      <c r="X20" s="379"/>
      <c r="Y20" s="54"/>
      <c r="Z20" s="55"/>
      <c r="AA20" s="56"/>
      <c r="AB20" s="56"/>
      <c r="AC20" s="54"/>
      <c r="AD20" s="55"/>
      <c r="AE20" s="56"/>
      <c r="AF20" s="56"/>
      <c r="AG20" s="54"/>
      <c r="AH20" s="365"/>
      <c r="AI20" s="366"/>
      <c r="AJ20" s="366"/>
      <c r="AK20" s="367"/>
      <c r="AL20" s="148"/>
      <c r="AM20" s="149"/>
      <c r="AN20" s="365"/>
      <c r="AO20" s="366"/>
      <c r="AP20" s="366"/>
      <c r="AQ20" s="366"/>
      <c r="AR20" s="366"/>
      <c r="AS20" s="58"/>
    </row>
    <row r="21" spans="2:45" ht="18" customHeight="1" x14ac:dyDescent="0.2">
      <c r="B21" s="586"/>
      <c r="C21" s="587"/>
      <c r="D21" s="587"/>
      <c r="E21" s="587"/>
      <c r="F21" s="587"/>
      <c r="G21" s="587"/>
      <c r="H21" s="587"/>
      <c r="I21" s="588"/>
      <c r="J21" s="586"/>
      <c r="K21" s="587"/>
      <c r="L21" s="587"/>
      <c r="M21" s="587"/>
      <c r="N21" s="590"/>
      <c r="O21" s="27">
        <f>'35【建築事業】（入力用）'!O21</f>
        <v>0</v>
      </c>
      <c r="P21" s="33" t="s">
        <v>31</v>
      </c>
      <c r="Q21" s="27">
        <f>'35【建築事業】（入力用）'!Q21</f>
        <v>0</v>
      </c>
      <c r="R21" s="33" t="s">
        <v>32</v>
      </c>
      <c r="S21" s="27">
        <f>'35【建築事業】（入力用）'!S21</f>
        <v>0</v>
      </c>
      <c r="T21" s="591" t="s">
        <v>34</v>
      </c>
      <c r="U21" s="591"/>
      <c r="V21" s="342">
        <f>'35【建築事業】（入力用）'!V21</f>
        <v>0</v>
      </c>
      <c r="W21" s="343"/>
      <c r="X21" s="343"/>
      <c r="Y21" s="344"/>
      <c r="Z21" s="342">
        <f>'35【建築事業】（入力用）'!Z21</f>
        <v>0</v>
      </c>
      <c r="AA21" s="343"/>
      <c r="AB21" s="343"/>
      <c r="AC21" s="343"/>
      <c r="AD21" s="342">
        <f>'35【建築事業】（入力用）'!AD21</f>
        <v>0</v>
      </c>
      <c r="AE21" s="343"/>
      <c r="AF21" s="343"/>
      <c r="AG21" s="343"/>
      <c r="AH21" s="340">
        <f>'35【建築事業】（入力用）'!AH21</f>
        <v>0</v>
      </c>
      <c r="AI21" s="341"/>
      <c r="AJ21" s="341"/>
      <c r="AK21" s="368"/>
      <c r="AL21" s="345" t="str">
        <f>'35【建築事業】（入力用）'!AL21</f>
        <v/>
      </c>
      <c r="AM21" s="582"/>
      <c r="AN21" s="342">
        <f>'35【建築事業】（入力用）'!AN21</f>
        <v>0</v>
      </c>
      <c r="AO21" s="343"/>
      <c r="AP21" s="343"/>
      <c r="AQ21" s="343"/>
      <c r="AR21" s="343"/>
      <c r="AS21" s="35"/>
    </row>
    <row r="22" spans="2:45" ht="18" customHeight="1" x14ac:dyDescent="0.2">
      <c r="B22" s="583">
        <f>'35【建築事業】（入力用）'!B22</f>
        <v>0</v>
      </c>
      <c r="C22" s="584"/>
      <c r="D22" s="584"/>
      <c r="E22" s="584"/>
      <c r="F22" s="584"/>
      <c r="G22" s="584"/>
      <c r="H22" s="584"/>
      <c r="I22" s="585"/>
      <c r="J22" s="583">
        <f>'35【建築事業】（入力用）'!J22</f>
        <v>0</v>
      </c>
      <c r="K22" s="584"/>
      <c r="L22" s="584"/>
      <c r="M22" s="584"/>
      <c r="N22" s="589"/>
      <c r="O22" s="26">
        <f>'35【建築事業】（入力用）'!O22</f>
        <v>0</v>
      </c>
      <c r="P22" s="11" t="s">
        <v>31</v>
      </c>
      <c r="Q22" s="26">
        <f>'35【建築事業】（入力用）'!Q22</f>
        <v>0</v>
      </c>
      <c r="R22" s="11" t="s">
        <v>32</v>
      </c>
      <c r="S22" s="26">
        <f>'35【建築事業】（入力用）'!S22</f>
        <v>0</v>
      </c>
      <c r="T22" s="380" t="s">
        <v>33</v>
      </c>
      <c r="U22" s="380"/>
      <c r="V22" s="378"/>
      <c r="W22" s="379"/>
      <c r="X22" s="379"/>
      <c r="Y22" s="25"/>
      <c r="Z22" s="59"/>
      <c r="AA22" s="36"/>
      <c r="AB22" s="36"/>
      <c r="AC22" s="25"/>
      <c r="AD22" s="59"/>
      <c r="AE22" s="36"/>
      <c r="AF22" s="36"/>
      <c r="AG22" s="25"/>
      <c r="AH22" s="365"/>
      <c r="AI22" s="366"/>
      <c r="AJ22" s="366"/>
      <c r="AK22" s="367"/>
      <c r="AL22" s="150"/>
      <c r="AM22" s="151"/>
      <c r="AN22" s="365"/>
      <c r="AO22" s="366"/>
      <c r="AP22" s="366"/>
      <c r="AQ22" s="366"/>
      <c r="AR22" s="366"/>
      <c r="AS22" s="58"/>
    </row>
    <row r="23" spans="2:45" ht="18" customHeight="1" x14ac:dyDescent="0.2">
      <c r="B23" s="586"/>
      <c r="C23" s="587"/>
      <c r="D23" s="587"/>
      <c r="E23" s="587"/>
      <c r="F23" s="587"/>
      <c r="G23" s="587"/>
      <c r="H23" s="587"/>
      <c r="I23" s="588"/>
      <c r="J23" s="586"/>
      <c r="K23" s="587"/>
      <c r="L23" s="587"/>
      <c r="M23" s="587"/>
      <c r="N23" s="590"/>
      <c r="O23" s="27">
        <f>'35【建築事業】（入力用）'!O23</f>
        <v>0</v>
      </c>
      <c r="P23" s="33" t="s">
        <v>31</v>
      </c>
      <c r="Q23" s="27">
        <f>'35【建築事業】（入力用）'!Q23</f>
        <v>0</v>
      </c>
      <c r="R23" s="33" t="s">
        <v>32</v>
      </c>
      <c r="S23" s="27">
        <f>'35【建築事業】（入力用）'!S23</f>
        <v>0</v>
      </c>
      <c r="T23" s="591" t="s">
        <v>34</v>
      </c>
      <c r="U23" s="591"/>
      <c r="V23" s="340">
        <f>'35【建築事業】（入力用）'!V23</f>
        <v>0</v>
      </c>
      <c r="W23" s="341"/>
      <c r="X23" s="341"/>
      <c r="Y23" s="341"/>
      <c r="Z23" s="340">
        <f>'35【建築事業】（入力用）'!Z23</f>
        <v>0</v>
      </c>
      <c r="AA23" s="341"/>
      <c r="AB23" s="341"/>
      <c r="AC23" s="341"/>
      <c r="AD23" s="340">
        <f>'35【建築事業】（入力用）'!AD23</f>
        <v>0</v>
      </c>
      <c r="AE23" s="341"/>
      <c r="AF23" s="341"/>
      <c r="AG23" s="341"/>
      <c r="AH23" s="340">
        <f>'35【建築事業】（入力用）'!AH23</f>
        <v>0</v>
      </c>
      <c r="AI23" s="341"/>
      <c r="AJ23" s="341"/>
      <c r="AK23" s="368"/>
      <c r="AL23" s="345" t="str">
        <f>'35【建築事業】（入力用）'!AL23</f>
        <v/>
      </c>
      <c r="AM23" s="582"/>
      <c r="AN23" s="342">
        <f>'35【建築事業】（入力用）'!AN23</f>
        <v>0</v>
      </c>
      <c r="AO23" s="343"/>
      <c r="AP23" s="343"/>
      <c r="AQ23" s="343"/>
      <c r="AR23" s="343"/>
      <c r="AS23" s="35"/>
    </row>
    <row r="24" spans="2:45" ht="18" customHeight="1" x14ac:dyDescent="0.2">
      <c r="B24" s="583">
        <f>'35【建築事業】（入力用）'!B24</f>
        <v>0</v>
      </c>
      <c r="C24" s="584"/>
      <c r="D24" s="584"/>
      <c r="E24" s="584"/>
      <c r="F24" s="584"/>
      <c r="G24" s="584"/>
      <c r="H24" s="584"/>
      <c r="I24" s="585"/>
      <c r="J24" s="583">
        <f>'35【建築事業】（入力用）'!J24</f>
        <v>0</v>
      </c>
      <c r="K24" s="584"/>
      <c r="L24" s="584"/>
      <c r="M24" s="584"/>
      <c r="N24" s="589"/>
      <c r="O24" s="26">
        <f>'35【建築事業】（入力用）'!O24</f>
        <v>0</v>
      </c>
      <c r="P24" s="11" t="s">
        <v>31</v>
      </c>
      <c r="Q24" s="26">
        <f>'35【建築事業】（入力用）'!Q24</f>
        <v>0</v>
      </c>
      <c r="R24" s="11" t="s">
        <v>32</v>
      </c>
      <c r="S24" s="26">
        <f>'35【建築事業】（入力用）'!S24</f>
        <v>0</v>
      </c>
      <c r="T24" s="380" t="s">
        <v>33</v>
      </c>
      <c r="U24" s="380"/>
      <c r="V24" s="378"/>
      <c r="W24" s="379"/>
      <c r="X24" s="379"/>
      <c r="Y24" s="54"/>
      <c r="Z24" s="55"/>
      <c r="AA24" s="56"/>
      <c r="AB24" s="56"/>
      <c r="AC24" s="54"/>
      <c r="AD24" s="55"/>
      <c r="AE24" s="56"/>
      <c r="AF24" s="56"/>
      <c r="AG24" s="54"/>
      <c r="AH24" s="365"/>
      <c r="AI24" s="366"/>
      <c r="AJ24" s="366"/>
      <c r="AK24" s="367"/>
      <c r="AL24" s="150"/>
      <c r="AM24" s="151"/>
      <c r="AN24" s="365"/>
      <c r="AO24" s="366"/>
      <c r="AP24" s="366"/>
      <c r="AQ24" s="366"/>
      <c r="AR24" s="366"/>
      <c r="AS24" s="58"/>
    </row>
    <row r="25" spans="2:45" ht="18" customHeight="1" x14ac:dyDescent="0.2">
      <c r="B25" s="586"/>
      <c r="C25" s="587"/>
      <c r="D25" s="587"/>
      <c r="E25" s="587"/>
      <c r="F25" s="587"/>
      <c r="G25" s="587"/>
      <c r="H25" s="587"/>
      <c r="I25" s="588"/>
      <c r="J25" s="586"/>
      <c r="K25" s="587"/>
      <c r="L25" s="587"/>
      <c r="M25" s="587"/>
      <c r="N25" s="590"/>
      <c r="O25" s="27">
        <f>'35【建築事業】（入力用）'!O25</f>
        <v>0</v>
      </c>
      <c r="P25" s="33" t="s">
        <v>31</v>
      </c>
      <c r="Q25" s="27">
        <f>'35【建築事業】（入力用）'!Q25</f>
        <v>0</v>
      </c>
      <c r="R25" s="33" t="s">
        <v>32</v>
      </c>
      <c r="S25" s="27">
        <f>'35【建築事業】（入力用）'!S25</f>
        <v>0</v>
      </c>
      <c r="T25" s="591" t="s">
        <v>34</v>
      </c>
      <c r="U25" s="591"/>
      <c r="V25" s="340">
        <f>'35【建築事業】（入力用）'!V25</f>
        <v>0</v>
      </c>
      <c r="W25" s="341"/>
      <c r="X25" s="341"/>
      <c r="Y25" s="341"/>
      <c r="Z25" s="340">
        <f>'35【建築事業】（入力用）'!Z25</f>
        <v>0</v>
      </c>
      <c r="AA25" s="341"/>
      <c r="AB25" s="341"/>
      <c r="AC25" s="341"/>
      <c r="AD25" s="340">
        <f>'35【建築事業】（入力用）'!AD25</f>
        <v>0</v>
      </c>
      <c r="AE25" s="341"/>
      <c r="AF25" s="341"/>
      <c r="AG25" s="341"/>
      <c r="AH25" s="340">
        <f>'35【建築事業】（入力用）'!AH25</f>
        <v>0</v>
      </c>
      <c r="AI25" s="341"/>
      <c r="AJ25" s="341"/>
      <c r="AK25" s="368"/>
      <c r="AL25" s="345" t="str">
        <f>'35【建築事業】（入力用）'!AL25</f>
        <v/>
      </c>
      <c r="AM25" s="582"/>
      <c r="AN25" s="342">
        <f>'35【建築事業】（入力用）'!AN25</f>
        <v>0</v>
      </c>
      <c r="AO25" s="343"/>
      <c r="AP25" s="343"/>
      <c r="AQ25" s="343"/>
      <c r="AR25" s="343"/>
      <c r="AS25" s="35"/>
    </row>
    <row r="26" spans="2:45" ht="18" customHeight="1" x14ac:dyDescent="0.2">
      <c r="B26" s="347" t="s">
        <v>86</v>
      </c>
      <c r="C26" s="348"/>
      <c r="D26" s="348"/>
      <c r="E26" s="349"/>
      <c r="F26" s="616" t="str">
        <f>'35【建築事業】（入力用）'!F26</f>
        <v>35　建設事業</v>
      </c>
      <c r="G26" s="617"/>
      <c r="H26" s="617"/>
      <c r="I26" s="617"/>
      <c r="J26" s="617"/>
      <c r="K26" s="617"/>
      <c r="L26" s="617"/>
      <c r="M26" s="617"/>
      <c r="N26" s="618"/>
      <c r="O26" s="347" t="s">
        <v>87</v>
      </c>
      <c r="P26" s="348"/>
      <c r="Q26" s="348"/>
      <c r="R26" s="348"/>
      <c r="S26" s="348"/>
      <c r="T26" s="348"/>
      <c r="U26" s="349"/>
      <c r="V26" s="365">
        <f>'35【建築事業】（入力用）'!V26</f>
        <v>0</v>
      </c>
      <c r="W26" s="366"/>
      <c r="X26" s="366"/>
      <c r="Y26" s="367"/>
      <c r="Z26" s="55"/>
      <c r="AA26" s="56"/>
      <c r="AB26" s="56"/>
      <c r="AC26" s="54"/>
      <c r="AD26" s="55"/>
      <c r="AE26" s="56"/>
      <c r="AF26" s="56"/>
      <c r="AG26" s="54"/>
      <c r="AH26" s="365"/>
      <c r="AI26" s="366"/>
      <c r="AJ26" s="366"/>
      <c r="AK26" s="367"/>
      <c r="AL26" s="55"/>
      <c r="AM26" s="57"/>
      <c r="AN26" s="365"/>
      <c r="AO26" s="366"/>
      <c r="AP26" s="366"/>
      <c r="AQ26" s="366"/>
      <c r="AR26" s="366"/>
      <c r="AS26" s="58"/>
    </row>
    <row r="27" spans="2:45" ht="18" customHeight="1" x14ac:dyDescent="0.2">
      <c r="B27" s="350"/>
      <c r="C27" s="351"/>
      <c r="D27" s="351"/>
      <c r="E27" s="352"/>
      <c r="F27" s="619"/>
      <c r="G27" s="620"/>
      <c r="H27" s="620"/>
      <c r="I27" s="620"/>
      <c r="J27" s="620"/>
      <c r="K27" s="620"/>
      <c r="L27" s="620"/>
      <c r="M27" s="620"/>
      <c r="N27" s="621"/>
      <c r="O27" s="350"/>
      <c r="P27" s="351"/>
      <c r="Q27" s="351"/>
      <c r="R27" s="351"/>
      <c r="S27" s="351"/>
      <c r="T27" s="351"/>
      <c r="U27" s="352"/>
      <c r="V27" s="580">
        <f>'35【建築事業】（入力用）'!V27</f>
        <v>0</v>
      </c>
      <c r="W27" s="534"/>
      <c r="X27" s="534"/>
      <c r="Y27" s="535"/>
      <c r="Z27" s="580">
        <f>'35【建築事業】（入力用）'!Z27</f>
        <v>0</v>
      </c>
      <c r="AA27" s="536"/>
      <c r="AB27" s="536"/>
      <c r="AC27" s="537"/>
      <c r="AD27" s="580">
        <f>'35【建築事業】（入力用）'!AD27</f>
        <v>0</v>
      </c>
      <c r="AE27" s="536"/>
      <c r="AF27" s="536"/>
      <c r="AG27" s="537"/>
      <c r="AH27" s="580">
        <f>'35【建築事業】（入力用）'!AH27</f>
        <v>0</v>
      </c>
      <c r="AI27" s="581"/>
      <c r="AJ27" s="581"/>
      <c r="AK27" s="581"/>
      <c r="AL27" s="59"/>
      <c r="AM27" s="60"/>
      <c r="AN27" s="580">
        <f>'35【建築事業】（入力用）'!AN27</f>
        <v>0</v>
      </c>
      <c r="AO27" s="534"/>
      <c r="AP27" s="534"/>
      <c r="AQ27" s="534"/>
      <c r="AR27" s="534"/>
      <c r="AS27" s="61"/>
    </row>
    <row r="28" spans="2:45" ht="18" customHeight="1" x14ac:dyDescent="0.2">
      <c r="B28" s="353"/>
      <c r="C28" s="354"/>
      <c r="D28" s="354"/>
      <c r="E28" s="355"/>
      <c r="F28" s="622"/>
      <c r="G28" s="623"/>
      <c r="H28" s="623"/>
      <c r="I28" s="623"/>
      <c r="J28" s="623"/>
      <c r="K28" s="623"/>
      <c r="L28" s="623"/>
      <c r="M28" s="623"/>
      <c r="N28" s="624"/>
      <c r="O28" s="353"/>
      <c r="P28" s="354"/>
      <c r="Q28" s="354"/>
      <c r="R28" s="354"/>
      <c r="S28" s="354"/>
      <c r="T28" s="354"/>
      <c r="U28" s="355"/>
      <c r="V28" s="342">
        <f>'35【建築事業】（入力用）'!V28</f>
        <v>0</v>
      </c>
      <c r="W28" s="343"/>
      <c r="X28" s="343"/>
      <c r="Y28" s="344"/>
      <c r="Z28" s="342">
        <f>'35【建築事業】（入力用）'!Z28</f>
        <v>0</v>
      </c>
      <c r="AA28" s="343"/>
      <c r="AB28" s="343"/>
      <c r="AC28" s="344"/>
      <c r="AD28" s="342">
        <f>'35【建築事業】（入力用）'!AD28</f>
        <v>0</v>
      </c>
      <c r="AE28" s="343"/>
      <c r="AF28" s="343"/>
      <c r="AG28" s="344"/>
      <c r="AH28" s="342"/>
      <c r="AI28" s="343"/>
      <c r="AJ28" s="343"/>
      <c r="AK28" s="344"/>
      <c r="AL28" s="34"/>
      <c r="AM28" s="35"/>
      <c r="AN28" s="342"/>
      <c r="AO28" s="343"/>
      <c r="AP28" s="343"/>
      <c r="AQ28" s="343"/>
      <c r="AR28" s="343"/>
      <c r="AS28" s="35"/>
    </row>
    <row r="29" spans="2:45" ht="15.75" customHeight="1" x14ac:dyDescent="0.2">
      <c r="D29" s="2" t="s">
        <v>22</v>
      </c>
      <c r="AN29" s="579">
        <f>'35【建築事業】（入力用）'!AN29:AR29</f>
        <v>0</v>
      </c>
      <c r="AO29" s="579"/>
      <c r="AP29" s="579"/>
      <c r="AQ29" s="579"/>
      <c r="AR29" s="579"/>
    </row>
    <row r="30" spans="2:45" ht="15" customHeight="1" x14ac:dyDescent="0.2">
      <c r="AG30" s="9"/>
      <c r="AI30" s="10" t="s">
        <v>88</v>
      </c>
      <c r="AJ30" s="613">
        <f>'35【建築事業】（入力用）'!AJ30</f>
        <v>0</v>
      </c>
      <c r="AK30" s="613"/>
      <c r="AL30" s="613"/>
      <c r="AM30" s="380" t="s">
        <v>79</v>
      </c>
      <c r="AN30" s="380"/>
      <c r="AO30" s="614">
        <f>'35【建築事業】（入力用）'!AO30</f>
        <v>0</v>
      </c>
      <c r="AP30" s="614"/>
      <c r="AQ30" s="614"/>
      <c r="AR30" s="37"/>
      <c r="AS30" s="11" t="s">
        <v>80</v>
      </c>
    </row>
    <row r="31" spans="2:45" ht="15" customHeight="1" x14ac:dyDescent="0.2">
      <c r="D31" s="476">
        <f>'35【建築事業】（入力用）'!D31</f>
        <v>7</v>
      </c>
      <c r="E31" s="476"/>
      <c r="F31" s="12" t="s">
        <v>0</v>
      </c>
      <c r="G31" s="476">
        <f>'35【建築事業】（入力用）'!G31</f>
        <v>0</v>
      </c>
      <c r="H31" s="476"/>
      <c r="I31" s="12" t="s">
        <v>1</v>
      </c>
      <c r="J31" s="476">
        <f>'35【建築事業】（入力用）'!J31</f>
        <v>0</v>
      </c>
      <c r="K31" s="476"/>
      <c r="L31" s="12" t="s">
        <v>23</v>
      </c>
      <c r="AG31" s="13"/>
      <c r="AI31" s="10" t="s">
        <v>89</v>
      </c>
      <c r="AJ31" s="524">
        <f>'35【建築事業】（入力用）'!AJ31</f>
        <v>0</v>
      </c>
      <c r="AK31" s="525"/>
      <c r="AL31" s="11" t="s">
        <v>90</v>
      </c>
      <c r="AM31" s="613">
        <f>'35【建築事業】（入力用）'!AM31</f>
        <v>0</v>
      </c>
      <c r="AN31" s="613"/>
      <c r="AO31" s="11" t="s">
        <v>79</v>
      </c>
      <c r="AP31" s="614">
        <f>'35【建築事業】（入力用）'!AP31</f>
        <v>0</v>
      </c>
      <c r="AQ31" s="614"/>
      <c r="AR31" s="37"/>
      <c r="AS31" s="11" t="s">
        <v>80</v>
      </c>
    </row>
    <row r="32" spans="2:45" ht="18" customHeight="1" x14ac:dyDescent="0.2">
      <c r="D32" s="9"/>
      <c r="E32" s="9"/>
      <c r="F32" s="9"/>
      <c r="G32" s="9"/>
      <c r="AA32" s="518" t="s">
        <v>24</v>
      </c>
      <c r="AB32" s="518"/>
      <c r="AC32" s="519">
        <f>'35【建築事業】（入力用）'!AC32</f>
        <v>0</v>
      </c>
      <c r="AD32" s="519"/>
      <c r="AE32" s="519"/>
      <c r="AF32" s="519"/>
      <c r="AG32" s="519"/>
      <c r="AH32" s="519"/>
      <c r="AI32" s="519"/>
      <c r="AJ32" s="519"/>
      <c r="AK32" s="519"/>
      <c r="AL32" s="519"/>
      <c r="AM32" s="519"/>
      <c r="AN32" s="519"/>
      <c r="AO32" s="519"/>
      <c r="AP32" s="519"/>
      <c r="AQ32" s="519"/>
      <c r="AR32" s="519"/>
      <c r="AS32" s="519"/>
    </row>
    <row r="33" spans="2:45" ht="15" customHeight="1" x14ac:dyDescent="0.2">
      <c r="D33" s="9"/>
      <c r="E33" s="9"/>
      <c r="F33" s="9"/>
      <c r="G33" s="9"/>
      <c r="H33" s="3"/>
      <c r="X33" s="520" t="s">
        <v>25</v>
      </c>
      <c r="Y33" s="520"/>
      <c r="Z33" s="520"/>
      <c r="AA33" s="2"/>
      <c r="AB33" s="2"/>
      <c r="AC33" s="521">
        <f>'35【建築事業】（入力用）'!AC33</f>
        <v>0</v>
      </c>
      <c r="AD33" s="521"/>
      <c r="AE33" s="521"/>
      <c r="AF33" s="521"/>
      <c r="AG33" s="521"/>
      <c r="AH33" s="521"/>
      <c r="AI33" s="521"/>
      <c r="AJ33" s="521"/>
      <c r="AK33" s="521"/>
      <c r="AL33" s="521"/>
      <c r="AM33" s="521"/>
      <c r="AN33" s="521"/>
      <c r="AS33" s="14"/>
    </row>
    <row r="34" spans="2:45" ht="15" customHeight="1" x14ac:dyDescent="0.2">
      <c r="D34" s="476" t="str">
        <f>'35【建築事業】（入力用）'!D34</f>
        <v>埼玉</v>
      </c>
      <c r="E34" s="476"/>
      <c r="F34" s="476"/>
      <c r="G34" s="476"/>
      <c r="H34" s="12" t="s">
        <v>26</v>
      </c>
      <c r="I34" s="12"/>
      <c r="J34" s="12"/>
      <c r="K34" s="12"/>
      <c r="L34" s="12"/>
      <c r="M34" s="12"/>
      <c r="N34" s="12"/>
      <c r="O34" s="12"/>
      <c r="P34" s="12"/>
      <c r="Q34" s="12"/>
      <c r="R34" s="15"/>
      <c r="S34" s="12"/>
      <c r="Y34" s="9"/>
      <c r="Z34" s="9"/>
      <c r="AA34" s="518" t="s">
        <v>27</v>
      </c>
      <c r="AB34" s="518"/>
      <c r="AC34" s="637" t="str">
        <f>'35【建築事業】（入力用）'!AC34</f>
        <v>　　</v>
      </c>
      <c r="AD34" s="637"/>
      <c r="AE34" s="637"/>
      <c r="AF34" s="637"/>
      <c r="AG34" s="637"/>
      <c r="AH34" s="637"/>
      <c r="AI34" s="637"/>
      <c r="AJ34" s="637"/>
      <c r="AK34" s="637"/>
      <c r="AL34" s="637"/>
      <c r="AM34" s="637"/>
      <c r="AN34" s="637"/>
      <c r="AO34" s="28"/>
      <c r="AP34" s="28"/>
      <c r="AQ34" s="28"/>
      <c r="AR34" s="28"/>
      <c r="AS34" s="33"/>
    </row>
    <row r="35" spans="2:45" ht="15" customHeight="1" x14ac:dyDescent="0.2">
      <c r="AC35" s="2"/>
      <c r="AD35" s="3" t="s">
        <v>91</v>
      </c>
    </row>
    <row r="36" spans="2:45" ht="16.149999999999999" customHeight="1" x14ac:dyDescent="0.2">
      <c r="D36" s="16" t="s">
        <v>28</v>
      </c>
      <c r="E36" s="16"/>
      <c r="F36" s="2"/>
      <c r="G36" s="2"/>
      <c r="H36" s="2"/>
      <c r="I36" s="2"/>
      <c r="J36" s="2"/>
      <c r="K36" s="2"/>
      <c r="L36" s="2"/>
      <c r="M36" s="2"/>
      <c r="N36" s="2"/>
      <c r="O36" s="2"/>
      <c r="P36" s="2"/>
      <c r="Q36" s="2"/>
      <c r="R36" s="2"/>
      <c r="S36" s="2"/>
      <c r="T36" s="2"/>
      <c r="U36" s="2"/>
      <c r="V36" s="2"/>
      <c r="W36" s="2"/>
      <c r="X36" s="2"/>
      <c r="AA36" s="480" t="s">
        <v>29</v>
      </c>
      <c r="AB36" s="481"/>
      <c r="AC36" s="486" t="s">
        <v>92</v>
      </c>
      <c r="AD36" s="487"/>
      <c r="AE36" s="487"/>
      <c r="AF36" s="487"/>
      <c r="AG36" s="487"/>
      <c r="AH36" s="488"/>
      <c r="AI36" s="17"/>
      <c r="AJ36" s="492" t="s">
        <v>93</v>
      </c>
      <c r="AK36" s="492"/>
      <c r="AL36" s="492"/>
      <c r="AM36" s="492"/>
      <c r="AN36" s="492"/>
      <c r="AO36" s="20"/>
      <c r="AP36" s="494" t="s">
        <v>94</v>
      </c>
      <c r="AQ36" s="495"/>
      <c r="AR36" s="495"/>
      <c r="AS36" s="496"/>
    </row>
    <row r="37" spans="2:45" ht="16.149999999999999" customHeight="1" x14ac:dyDescent="0.2">
      <c r="D37" s="62" t="s">
        <v>95</v>
      </c>
      <c r="E37" s="16"/>
      <c r="F37" s="2"/>
      <c r="G37" s="2"/>
      <c r="H37" s="2"/>
      <c r="I37" s="2"/>
      <c r="J37" s="2"/>
      <c r="K37" s="2"/>
      <c r="L37" s="2"/>
      <c r="M37" s="2"/>
      <c r="N37" s="2"/>
      <c r="O37" s="2"/>
      <c r="P37" s="2"/>
      <c r="Q37" s="2"/>
      <c r="R37" s="2"/>
      <c r="S37" s="2"/>
      <c r="T37" s="2"/>
      <c r="U37" s="2"/>
      <c r="V37" s="2"/>
      <c r="W37" s="2"/>
      <c r="X37" s="2"/>
      <c r="AA37" s="482"/>
      <c r="AB37" s="483"/>
      <c r="AC37" s="489"/>
      <c r="AD37" s="490"/>
      <c r="AE37" s="490"/>
      <c r="AF37" s="490"/>
      <c r="AG37" s="490"/>
      <c r="AH37" s="491"/>
      <c r="AI37" s="3"/>
      <c r="AJ37" s="493"/>
      <c r="AK37" s="493"/>
      <c r="AL37" s="493"/>
      <c r="AM37" s="493"/>
      <c r="AN37" s="493"/>
      <c r="AO37" s="19"/>
      <c r="AP37" s="497"/>
      <c r="AQ37" s="498"/>
      <c r="AR37" s="498"/>
      <c r="AS37" s="499"/>
    </row>
    <row r="38" spans="2:45" ht="16.149999999999999" customHeight="1" x14ac:dyDescent="0.2">
      <c r="D38" s="16" t="s">
        <v>96</v>
      </c>
      <c r="E38" s="16"/>
      <c r="F38" s="2"/>
      <c r="G38" s="2"/>
      <c r="H38" s="2"/>
      <c r="I38" s="2"/>
      <c r="J38" s="2"/>
      <c r="K38" s="2"/>
      <c r="L38" s="2"/>
      <c r="M38" s="2"/>
      <c r="N38" s="2"/>
      <c r="O38" s="2"/>
      <c r="P38" s="2"/>
      <c r="Q38" s="2"/>
      <c r="R38" s="2"/>
      <c r="S38" s="2"/>
      <c r="T38" s="2"/>
      <c r="U38" s="2"/>
      <c r="V38" s="2"/>
      <c r="W38" s="2"/>
      <c r="X38" s="2"/>
      <c r="AA38" s="482"/>
      <c r="AB38" s="483"/>
      <c r="AC38" s="500">
        <f>'35【建築事業】（入力用）'!AC38</f>
        <v>0</v>
      </c>
      <c r="AD38" s="501"/>
      <c r="AE38" s="501"/>
      <c r="AF38" s="501"/>
      <c r="AG38" s="501"/>
      <c r="AH38" s="502"/>
      <c r="AI38" s="506">
        <f>'35【建築事業】（入力用）'!AI38</f>
        <v>0</v>
      </c>
      <c r="AJ38" s="507"/>
      <c r="AK38" s="507"/>
      <c r="AL38" s="507"/>
      <c r="AM38" s="507"/>
      <c r="AN38" s="507"/>
      <c r="AO38" s="611"/>
      <c r="AP38" s="512">
        <f>'35【建築事業】（入力用）'!AP38</f>
        <v>0</v>
      </c>
      <c r="AQ38" s="513"/>
      <c r="AR38" s="513"/>
      <c r="AS38" s="514"/>
    </row>
    <row r="39" spans="2:45" ht="16.149999999999999" customHeight="1" x14ac:dyDescent="0.2">
      <c r="D39" s="18"/>
      <c r="E39" s="16"/>
      <c r="F39" s="2"/>
      <c r="G39" s="2"/>
      <c r="H39" s="2"/>
      <c r="I39" s="2"/>
      <c r="J39" s="2"/>
      <c r="K39" s="2"/>
      <c r="L39" s="2"/>
      <c r="M39" s="2"/>
      <c r="N39" s="2"/>
      <c r="O39" s="2"/>
      <c r="P39" s="2"/>
      <c r="Q39" s="2"/>
      <c r="R39" s="2"/>
      <c r="S39" s="2"/>
      <c r="T39" s="2"/>
      <c r="U39" s="2"/>
      <c r="V39" s="2"/>
      <c r="W39" s="2"/>
      <c r="X39" s="2"/>
      <c r="AA39" s="484"/>
      <c r="AB39" s="485"/>
      <c r="AC39" s="503"/>
      <c r="AD39" s="504"/>
      <c r="AE39" s="504"/>
      <c r="AF39" s="504"/>
      <c r="AG39" s="504"/>
      <c r="AH39" s="505"/>
      <c r="AI39" s="509"/>
      <c r="AJ39" s="510"/>
      <c r="AK39" s="510"/>
      <c r="AL39" s="510"/>
      <c r="AM39" s="510"/>
      <c r="AN39" s="510"/>
      <c r="AO39" s="612"/>
      <c r="AP39" s="515"/>
      <c r="AQ39" s="516"/>
      <c r="AR39" s="516"/>
      <c r="AS39" s="517"/>
    </row>
    <row r="40" spans="2:45" ht="9" customHeight="1" x14ac:dyDescent="0.2">
      <c r="D40" s="18"/>
      <c r="E40" s="16"/>
      <c r="F40" s="2"/>
      <c r="G40" s="2"/>
      <c r="H40" s="2"/>
      <c r="I40" s="2"/>
      <c r="J40" s="2"/>
      <c r="K40" s="2"/>
      <c r="L40" s="2"/>
      <c r="M40" s="2"/>
      <c r="N40" s="2"/>
      <c r="O40" s="2"/>
      <c r="P40" s="2"/>
      <c r="Q40" s="2"/>
      <c r="R40" s="2"/>
      <c r="S40" s="2"/>
      <c r="T40" s="2"/>
      <c r="U40" s="2"/>
      <c r="V40" s="2"/>
      <c r="W40" s="2"/>
      <c r="X40" s="2"/>
      <c r="AA40" s="29"/>
      <c r="AB40" s="29"/>
      <c r="AC40" s="38"/>
      <c r="AD40" s="38"/>
      <c r="AE40" s="38"/>
      <c r="AF40" s="38"/>
      <c r="AG40" s="38"/>
      <c r="AH40" s="38"/>
      <c r="AI40" s="38"/>
      <c r="AJ40" s="38"/>
      <c r="AK40" s="38"/>
      <c r="AL40" s="38"/>
      <c r="AM40" s="38"/>
      <c r="AN40" s="38"/>
      <c r="AO40" s="11"/>
      <c r="AP40" s="38"/>
      <c r="AQ40" s="30"/>
      <c r="AR40" s="30"/>
      <c r="AS40" s="30"/>
    </row>
    <row r="41" spans="2:45" ht="9" customHeight="1" x14ac:dyDescent="0.2">
      <c r="AQ41" s="31"/>
      <c r="AR41" s="31"/>
      <c r="AS41" s="31"/>
    </row>
    <row r="42" spans="2:45" ht="7.5" customHeight="1" x14ac:dyDescent="0.2">
      <c r="X42" s="3"/>
      <c r="Y42" s="3"/>
    </row>
    <row r="43" spans="2:45" ht="10.5" customHeight="1" x14ac:dyDescent="0.2">
      <c r="X43" s="3"/>
      <c r="Y43" s="3"/>
    </row>
    <row r="44" spans="2:45" ht="5.25" customHeight="1" x14ac:dyDescent="0.2">
      <c r="X44" s="3"/>
      <c r="Y44" s="3"/>
    </row>
    <row r="45" spans="2:45" ht="5.25" customHeight="1" x14ac:dyDescent="0.2">
      <c r="X45" s="3"/>
      <c r="Y45" s="3"/>
    </row>
    <row r="46" spans="2:45" ht="5.25" customHeight="1" x14ac:dyDescent="0.2">
      <c r="X46" s="3"/>
      <c r="Y46" s="3"/>
    </row>
    <row r="47" spans="2:45" ht="5.25" customHeight="1" x14ac:dyDescent="0.2">
      <c r="X47" s="3"/>
      <c r="Y47" s="3"/>
    </row>
    <row r="48" spans="2:45" ht="17.25" customHeight="1" x14ac:dyDescent="0.2">
      <c r="B48" s="2" t="s">
        <v>35</v>
      </c>
      <c r="S48" s="9"/>
      <c r="T48" s="9"/>
      <c r="U48" s="9"/>
      <c r="V48" s="9"/>
      <c r="W48" s="9"/>
      <c r="AL48" s="21"/>
      <c r="AM48" s="21"/>
      <c r="AN48" s="21"/>
      <c r="AO48" s="21"/>
    </row>
    <row r="49" spans="2:45" ht="12.75" customHeight="1" x14ac:dyDescent="0.2">
      <c r="M49" s="22"/>
      <c r="N49" s="22"/>
      <c r="O49" s="22"/>
      <c r="P49" s="22"/>
      <c r="Q49" s="22"/>
      <c r="R49" s="22"/>
      <c r="S49" s="22"/>
      <c r="T49" s="23"/>
      <c r="U49" s="23"/>
      <c r="V49" s="23"/>
      <c r="W49" s="23"/>
      <c r="X49" s="23"/>
      <c r="Y49" s="23"/>
      <c r="Z49" s="23"/>
      <c r="AA49" s="22"/>
      <c r="AB49" s="22"/>
      <c r="AC49" s="22"/>
      <c r="AL49" s="21"/>
      <c r="AM49" s="460" t="s">
        <v>74</v>
      </c>
      <c r="AN49" s="606"/>
      <c r="AO49" s="606"/>
      <c r="AP49" s="607"/>
    </row>
    <row r="50" spans="2:45" ht="12.75" customHeight="1" x14ac:dyDescent="0.2">
      <c r="M50" s="22"/>
      <c r="N50" s="22"/>
      <c r="O50" s="22"/>
      <c r="P50" s="22"/>
      <c r="Q50" s="22"/>
      <c r="R50" s="22"/>
      <c r="S50" s="22"/>
      <c r="T50" s="23"/>
      <c r="U50" s="23"/>
      <c r="V50" s="23"/>
      <c r="W50" s="23"/>
      <c r="X50" s="23"/>
      <c r="Y50" s="23"/>
      <c r="Z50" s="23"/>
      <c r="AA50" s="22"/>
      <c r="AB50" s="22"/>
      <c r="AC50" s="22"/>
      <c r="AL50" s="21"/>
      <c r="AM50" s="608"/>
      <c r="AN50" s="609"/>
      <c r="AO50" s="609"/>
      <c r="AP50" s="610"/>
    </row>
    <row r="51" spans="2:45" ht="12.75" customHeight="1" x14ac:dyDescent="0.2">
      <c r="M51" s="22"/>
      <c r="N51" s="22"/>
      <c r="O51" s="22"/>
      <c r="P51" s="22"/>
      <c r="Q51" s="22"/>
      <c r="R51" s="22"/>
      <c r="S51" s="22"/>
      <c r="T51" s="22"/>
      <c r="U51" s="22"/>
      <c r="V51" s="22"/>
      <c r="W51" s="22"/>
      <c r="X51" s="22"/>
      <c r="Y51" s="22"/>
      <c r="Z51" s="22"/>
      <c r="AA51" s="22"/>
      <c r="AB51" s="22"/>
      <c r="AC51" s="22"/>
      <c r="AL51" s="21"/>
      <c r="AM51" s="21"/>
      <c r="AN51" s="40"/>
      <c r="AO51" s="40"/>
    </row>
    <row r="52" spans="2:45" ht="6" customHeight="1" x14ac:dyDescent="0.2">
      <c r="M52" s="22"/>
      <c r="N52" s="22"/>
      <c r="O52" s="22"/>
      <c r="P52" s="22"/>
      <c r="Q52" s="22"/>
      <c r="R52" s="22"/>
      <c r="S52" s="22"/>
      <c r="T52" s="22"/>
      <c r="U52" s="22"/>
      <c r="V52" s="22"/>
      <c r="W52" s="22"/>
      <c r="X52" s="22"/>
      <c r="Y52" s="22"/>
      <c r="Z52" s="22"/>
      <c r="AA52" s="22"/>
      <c r="AB52" s="22"/>
      <c r="AC52" s="22"/>
      <c r="AL52" s="21"/>
      <c r="AM52" s="21"/>
    </row>
    <row r="53" spans="2:45" ht="12.75" customHeight="1" x14ac:dyDescent="0.2">
      <c r="B53" s="466" t="s">
        <v>2</v>
      </c>
      <c r="C53" s="467"/>
      <c r="D53" s="467"/>
      <c r="E53" s="467"/>
      <c r="F53" s="467"/>
      <c r="G53" s="467"/>
      <c r="H53" s="467"/>
      <c r="I53" s="467"/>
      <c r="J53" s="469" t="s">
        <v>10</v>
      </c>
      <c r="K53" s="469"/>
      <c r="L53" s="41" t="s">
        <v>3</v>
      </c>
      <c r="M53" s="469" t="s">
        <v>11</v>
      </c>
      <c r="N53" s="469"/>
      <c r="O53" s="470" t="s">
        <v>12</v>
      </c>
      <c r="P53" s="469"/>
      <c r="Q53" s="469"/>
      <c r="R53" s="469"/>
      <c r="S53" s="469"/>
      <c r="T53" s="469"/>
      <c r="U53" s="469" t="s">
        <v>13</v>
      </c>
      <c r="V53" s="469"/>
      <c r="W53" s="469"/>
      <c r="AD53" s="11"/>
      <c r="AE53" s="11"/>
      <c r="AF53" s="11"/>
      <c r="AG53" s="11"/>
      <c r="AH53" s="11"/>
      <c r="AI53" s="11"/>
      <c r="AJ53" s="11"/>
      <c r="AL53" s="471">
        <f>$AL$9</f>
        <v>0</v>
      </c>
      <c r="AM53" s="472"/>
      <c r="AN53" s="406" t="s">
        <v>4</v>
      </c>
      <c r="AO53" s="406"/>
      <c r="AP53" s="472"/>
      <c r="AQ53" s="472"/>
      <c r="AR53" s="406" t="s">
        <v>5</v>
      </c>
      <c r="AS53" s="407"/>
    </row>
    <row r="54" spans="2:45" ht="13.9" customHeight="1" x14ac:dyDescent="0.2">
      <c r="B54" s="467"/>
      <c r="C54" s="467"/>
      <c r="D54" s="467"/>
      <c r="E54" s="467"/>
      <c r="F54" s="467"/>
      <c r="G54" s="467"/>
      <c r="H54" s="467"/>
      <c r="I54" s="467"/>
      <c r="J54" s="412" t="str">
        <f>$J$10</f>
        <v>1</v>
      </c>
      <c r="K54" s="414" t="str">
        <f>$K$10</f>
        <v>1</v>
      </c>
      <c r="L54" s="417" t="str">
        <f>$L$10</f>
        <v>1</v>
      </c>
      <c r="M54" s="420" t="str">
        <f>$M$10</f>
        <v>0</v>
      </c>
      <c r="N54" s="414" t="str">
        <f>$N$10</f>
        <v>5</v>
      </c>
      <c r="O54" s="420" t="str">
        <f>$O$10</f>
        <v>9</v>
      </c>
      <c r="P54" s="423" t="str">
        <f>$P$10</f>
        <v>3</v>
      </c>
      <c r="Q54" s="423" t="str">
        <f>$Q$10</f>
        <v>6</v>
      </c>
      <c r="R54" s="423" t="str">
        <f>$R$10</f>
        <v>0</v>
      </c>
      <c r="S54" s="423" t="str">
        <f>$S$10</f>
        <v>1</v>
      </c>
      <c r="T54" s="414" t="str">
        <f>$T$10</f>
        <v>5</v>
      </c>
      <c r="U54" s="420">
        <f>$U$10</f>
        <v>0</v>
      </c>
      <c r="V54" s="423">
        <f>$V$10</f>
        <v>0</v>
      </c>
      <c r="W54" s="414">
        <f>$W$10</f>
        <v>0</v>
      </c>
      <c r="AD54" s="11"/>
      <c r="AE54" s="11"/>
      <c r="AF54" s="11"/>
      <c r="AG54" s="11"/>
      <c r="AH54" s="11"/>
      <c r="AI54" s="11"/>
      <c r="AJ54" s="11"/>
      <c r="AL54" s="473"/>
      <c r="AM54" s="474"/>
      <c r="AN54" s="408"/>
      <c r="AO54" s="408"/>
      <c r="AP54" s="474"/>
      <c r="AQ54" s="474"/>
      <c r="AR54" s="408"/>
      <c r="AS54" s="409"/>
    </row>
    <row r="55" spans="2:45" ht="9" customHeight="1" x14ac:dyDescent="0.2">
      <c r="B55" s="467"/>
      <c r="C55" s="467"/>
      <c r="D55" s="467"/>
      <c r="E55" s="467"/>
      <c r="F55" s="467"/>
      <c r="G55" s="467"/>
      <c r="H55" s="467"/>
      <c r="I55" s="467"/>
      <c r="J55" s="413"/>
      <c r="K55" s="415"/>
      <c r="L55" s="418"/>
      <c r="M55" s="421"/>
      <c r="N55" s="415"/>
      <c r="O55" s="421"/>
      <c r="P55" s="424"/>
      <c r="Q55" s="424"/>
      <c r="R55" s="424"/>
      <c r="S55" s="424"/>
      <c r="T55" s="415"/>
      <c r="U55" s="421"/>
      <c r="V55" s="424"/>
      <c r="W55" s="415"/>
      <c r="AD55" s="11"/>
      <c r="AE55" s="11"/>
      <c r="AF55" s="11"/>
      <c r="AG55" s="11"/>
      <c r="AH55" s="11"/>
      <c r="AI55" s="11"/>
      <c r="AJ55" s="11"/>
      <c r="AL55" s="475"/>
      <c r="AM55" s="476"/>
      <c r="AN55" s="410"/>
      <c r="AO55" s="410"/>
      <c r="AP55" s="476"/>
      <c r="AQ55" s="476"/>
      <c r="AR55" s="410"/>
      <c r="AS55" s="411"/>
    </row>
    <row r="56" spans="2:45" ht="6" customHeight="1" x14ac:dyDescent="0.2">
      <c r="B56" s="468"/>
      <c r="C56" s="468"/>
      <c r="D56" s="468"/>
      <c r="E56" s="468"/>
      <c r="F56" s="468"/>
      <c r="G56" s="468"/>
      <c r="H56" s="468"/>
      <c r="I56" s="468"/>
      <c r="J56" s="413"/>
      <c r="K56" s="416"/>
      <c r="L56" s="419"/>
      <c r="M56" s="422"/>
      <c r="N56" s="416"/>
      <c r="O56" s="422"/>
      <c r="P56" s="425"/>
      <c r="Q56" s="425"/>
      <c r="R56" s="425"/>
      <c r="S56" s="425"/>
      <c r="T56" s="416"/>
      <c r="U56" s="422"/>
      <c r="V56" s="425"/>
      <c r="W56" s="416"/>
    </row>
    <row r="57" spans="2:45" ht="15" customHeight="1" x14ac:dyDescent="0.2">
      <c r="B57" s="391" t="s">
        <v>36</v>
      </c>
      <c r="C57" s="392"/>
      <c r="D57" s="392"/>
      <c r="E57" s="392"/>
      <c r="F57" s="392"/>
      <c r="G57" s="392"/>
      <c r="H57" s="392"/>
      <c r="I57" s="393"/>
      <c r="J57" s="391" t="s">
        <v>6</v>
      </c>
      <c r="K57" s="392"/>
      <c r="L57" s="392"/>
      <c r="M57" s="392"/>
      <c r="N57" s="400"/>
      <c r="O57" s="403" t="s">
        <v>37</v>
      </c>
      <c r="P57" s="392"/>
      <c r="Q57" s="392"/>
      <c r="R57" s="392"/>
      <c r="S57" s="392"/>
      <c r="T57" s="392"/>
      <c r="U57" s="393"/>
      <c r="V57" s="42" t="s">
        <v>97</v>
      </c>
      <c r="W57" s="43"/>
      <c r="X57" s="43"/>
      <c r="Y57" s="426" t="s">
        <v>98</v>
      </c>
      <c r="Z57" s="426"/>
      <c r="AA57" s="426"/>
      <c r="AB57" s="426"/>
      <c r="AC57" s="426"/>
      <c r="AD57" s="426"/>
      <c r="AE57" s="426"/>
      <c r="AF57" s="426"/>
      <c r="AG57" s="426"/>
      <c r="AH57" s="426"/>
      <c r="AI57" s="43"/>
      <c r="AJ57" s="43"/>
      <c r="AK57" s="44"/>
      <c r="AL57" s="427" t="s">
        <v>78</v>
      </c>
      <c r="AM57" s="427"/>
      <c r="AN57" s="428" t="s">
        <v>99</v>
      </c>
      <c r="AO57" s="428"/>
      <c r="AP57" s="428"/>
      <c r="AQ57" s="428"/>
      <c r="AR57" s="428"/>
      <c r="AS57" s="429"/>
    </row>
    <row r="58" spans="2:45" ht="13.9" customHeight="1" x14ac:dyDescent="0.2">
      <c r="B58" s="394"/>
      <c r="C58" s="395"/>
      <c r="D58" s="395"/>
      <c r="E58" s="395"/>
      <c r="F58" s="395"/>
      <c r="G58" s="395"/>
      <c r="H58" s="395"/>
      <c r="I58" s="396"/>
      <c r="J58" s="394"/>
      <c r="K58" s="395"/>
      <c r="L58" s="395"/>
      <c r="M58" s="395"/>
      <c r="N58" s="401"/>
      <c r="O58" s="404"/>
      <c r="P58" s="395"/>
      <c r="Q58" s="395"/>
      <c r="R58" s="395"/>
      <c r="S58" s="395"/>
      <c r="T58" s="395"/>
      <c r="U58" s="396"/>
      <c r="V58" s="430" t="s">
        <v>7</v>
      </c>
      <c r="W58" s="431"/>
      <c r="X58" s="431"/>
      <c r="Y58" s="432"/>
      <c r="Z58" s="436" t="s">
        <v>16</v>
      </c>
      <c r="AA58" s="437"/>
      <c r="AB58" s="437"/>
      <c r="AC58" s="438"/>
      <c r="AD58" s="442" t="s">
        <v>17</v>
      </c>
      <c r="AE58" s="443"/>
      <c r="AF58" s="443"/>
      <c r="AG58" s="444"/>
      <c r="AH58" s="604" t="s">
        <v>41</v>
      </c>
      <c r="AI58" s="406"/>
      <c r="AJ58" s="406"/>
      <c r="AK58" s="407"/>
      <c r="AL58" s="454" t="s">
        <v>38</v>
      </c>
      <c r="AM58" s="454"/>
      <c r="AN58" s="456" t="s">
        <v>19</v>
      </c>
      <c r="AO58" s="457"/>
      <c r="AP58" s="457"/>
      <c r="AQ58" s="457"/>
      <c r="AR58" s="458"/>
      <c r="AS58" s="459"/>
    </row>
    <row r="59" spans="2:45" ht="13.9" customHeight="1" x14ac:dyDescent="0.2">
      <c r="B59" s="599"/>
      <c r="C59" s="600"/>
      <c r="D59" s="600"/>
      <c r="E59" s="600"/>
      <c r="F59" s="600"/>
      <c r="G59" s="600"/>
      <c r="H59" s="600"/>
      <c r="I59" s="601"/>
      <c r="J59" s="599"/>
      <c r="K59" s="600"/>
      <c r="L59" s="600"/>
      <c r="M59" s="600"/>
      <c r="N59" s="602"/>
      <c r="O59" s="603"/>
      <c r="P59" s="600"/>
      <c r="Q59" s="600"/>
      <c r="R59" s="600"/>
      <c r="S59" s="600"/>
      <c r="T59" s="600"/>
      <c r="U59" s="601"/>
      <c r="V59" s="433"/>
      <c r="W59" s="434"/>
      <c r="X59" s="434"/>
      <c r="Y59" s="435"/>
      <c r="Z59" s="439"/>
      <c r="AA59" s="440"/>
      <c r="AB59" s="440"/>
      <c r="AC59" s="441"/>
      <c r="AD59" s="445"/>
      <c r="AE59" s="446"/>
      <c r="AF59" s="446"/>
      <c r="AG59" s="447"/>
      <c r="AH59" s="605"/>
      <c r="AI59" s="410"/>
      <c r="AJ59" s="410"/>
      <c r="AK59" s="411"/>
      <c r="AL59" s="455"/>
      <c r="AM59" s="455"/>
      <c r="AN59" s="389"/>
      <c r="AO59" s="389"/>
      <c r="AP59" s="389"/>
      <c r="AQ59" s="389"/>
      <c r="AR59" s="389"/>
      <c r="AS59" s="390"/>
    </row>
    <row r="60" spans="2:45" ht="18" customHeight="1" x14ac:dyDescent="0.2">
      <c r="B60" s="592">
        <f>'35【建築事業】（入力用）'!B60</f>
        <v>0</v>
      </c>
      <c r="C60" s="593"/>
      <c r="D60" s="593"/>
      <c r="E60" s="593"/>
      <c r="F60" s="593"/>
      <c r="G60" s="593"/>
      <c r="H60" s="593"/>
      <c r="I60" s="594"/>
      <c r="J60" s="592">
        <f>'35【建築事業】（入力用）'!J60</f>
        <v>0</v>
      </c>
      <c r="K60" s="593"/>
      <c r="L60" s="593"/>
      <c r="M60" s="593"/>
      <c r="N60" s="595"/>
      <c r="O60" s="47">
        <f>'35【建築事業】（入力用）'!O60</f>
        <v>0</v>
      </c>
      <c r="P60" s="48" t="s">
        <v>31</v>
      </c>
      <c r="Q60" s="47">
        <f>'35【建築事業】（入力用）'!Q60</f>
        <v>0</v>
      </c>
      <c r="R60" s="48" t="s">
        <v>32</v>
      </c>
      <c r="S60" s="47">
        <f>'35【建築事業】（入力用）'!S60</f>
        <v>0</v>
      </c>
      <c r="T60" s="377" t="s">
        <v>33</v>
      </c>
      <c r="U60" s="377"/>
      <c r="V60" s="378"/>
      <c r="W60" s="379"/>
      <c r="X60" s="379"/>
      <c r="Y60" s="49" t="s">
        <v>8</v>
      </c>
      <c r="Z60" s="55"/>
      <c r="AA60" s="56"/>
      <c r="AB60" s="56"/>
      <c r="AC60" s="49" t="s">
        <v>8</v>
      </c>
      <c r="AD60" s="55"/>
      <c r="AE60" s="56"/>
      <c r="AF60" s="56"/>
      <c r="AG60" s="52" t="s">
        <v>8</v>
      </c>
      <c r="AH60" s="596"/>
      <c r="AI60" s="597"/>
      <c r="AJ60" s="597"/>
      <c r="AK60" s="598"/>
      <c r="AL60" s="148"/>
      <c r="AM60" s="149"/>
      <c r="AN60" s="365"/>
      <c r="AO60" s="366"/>
      <c r="AP60" s="366"/>
      <c r="AQ60" s="366"/>
      <c r="AR60" s="366"/>
      <c r="AS60" s="52" t="s">
        <v>8</v>
      </c>
    </row>
    <row r="61" spans="2:45" ht="18" customHeight="1" x14ac:dyDescent="0.2">
      <c r="B61" s="586"/>
      <c r="C61" s="587"/>
      <c r="D61" s="587"/>
      <c r="E61" s="587"/>
      <c r="F61" s="587"/>
      <c r="G61" s="587"/>
      <c r="H61" s="587"/>
      <c r="I61" s="588"/>
      <c r="J61" s="586"/>
      <c r="K61" s="587"/>
      <c r="L61" s="587"/>
      <c r="M61" s="587"/>
      <c r="N61" s="590"/>
      <c r="O61" s="27">
        <f>'35【建築事業】（入力用）'!O61</f>
        <v>0</v>
      </c>
      <c r="P61" s="33" t="s">
        <v>31</v>
      </c>
      <c r="Q61" s="27">
        <f>'35【建築事業】（入力用）'!Q61</f>
        <v>0</v>
      </c>
      <c r="R61" s="33" t="s">
        <v>32</v>
      </c>
      <c r="S61" s="27">
        <f>'35【建築事業】（入力用）'!S61</f>
        <v>0</v>
      </c>
      <c r="T61" s="591" t="s">
        <v>34</v>
      </c>
      <c r="U61" s="591"/>
      <c r="V61" s="342">
        <f>'35【建築事業】（入力用）'!V61</f>
        <v>0</v>
      </c>
      <c r="W61" s="343"/>
      <c r="X61" s="343"/>
      <c r="Y61" s="343"/>
      <c r="Z61" s="342">
        <f>'35【建築事業】（入力用）'!Z61</f>
        <v>0</v>
      </c>
      <c r="AA61" s="343"/>
      <c r="AB61" s="343"/>
      <c r="AC61" s="343"/>
      <c r="AD61" s="342">
        <f>'35【建築事業】（入力用）'!AD61</f>
        <v>0</v>
      </c>
      <c r="AE61" s="343"/>
      <c r="AF61" s="343"/>
      <c r="AG61" s="344"/>
      <c r="AH61" s="340">
        <f>'35【建築事業】（入力用）'!AH61</f>
        <v>0</v>
      </c>
      <c r="AI61" s="341"/>
      <c r="AJ61" s="341"/>
      <c r="AK61" s="368"/>
      <c r="AL61" s="345" t="str">
        <f>'35【建築事業】（入力用）'!AL61</f>
        <v/>
      </c>
      <c r="AM61" s="582"/>
      <c r="AN61" s="342">
        <f>'35【建築事業】（入力用）'!AN61</f>
        <v>0</v>
      </c>
      <c r="AO61" s="343"/>
      <c r="AP61" s="343"/>
      <c r="AQ61" s="343"/>
      <c r="AR61" s="343"/>
      <c r="AS61" s="35"/>
    </row>
    <row r="62" spans="2:45" ht="18" customHeight="1" x14ac:dyDescent="0.2">
      <c r="B62" s="583">
        <f>'35【建築事業】（入力用）'!B62</f>
        <v>0</v>
      </c>
      <c r="C62" s="584"/>
      <c r="D62" s="584"/>
      <c r="E62" s="584"/>
      <c r="F62" s="584"/>
      <c r="G62" s="584"/>
      <c r="H62" s="584"/>
      <c r="I62" s="585"/>
      <c r="J62" s="583">
        <f>'35【建築事業】（入力用）'!J62</f>
        <v>0</v>
      </c>
      <c r="K62" s="584"/>
      <c r="L62" s="584"/>
      <c r="M62" s="584"/>
      <c r="N62" s="589"/>
      <c r="O62" s="26">
        <f>'35【建築事業】（入力用）'!O62</f>
        <v>0</v>
      </c>
      <c r="P62" s="11" t="s">
        <v>31</v>
      </c>
      <c r="Q62" s="26">
        <f>'35【建築事業】（入力用）'!Q62</f>
        <v>0</v>
      </c>
      <c r="R62" s="11" t="s">
        <v>32</v>
      </c>
      <c r="S62" s="26">
        <f>'35【建築事業】（入力用）'!S62</f>
        <v>0</v>
      </c>
      <c r="T62" s="380" t="s">
        <v>33</v>
      </c>
      <c r="U62" s="380"/>
      <c r="V62" s="378"/>
      <c r="W62" s="379"/>
      <c r="X62" s="379"/>
      <c r="Y62" s="54"/>
      <c r="Z62" s="55"/>
      <c r="AA62" s="56"/>
      <c r="AB62" s="56"/>
      <c r="AC62" s="54"/>
      <c r="AD62" s="55"/>
      <c r="AE62" s="56"/>
      <c r="AF62" s="56"/>
      <c r="AG62" s="54"/>
      <c r="AH62" s="365"/>
      <c r="AI62" s="366"/>
      <c r="AJ62" s="366"/>
      <c r="AK62" s="367"/>
      <c r="AL62" s="148"/>
      <c r="AM62" s="149"/>
      <c r="AN62" s="365"/>
      <c r="AO62" s="366"/>
      <c r="AP62" s="366"/>
      <c r="AQ62" s="366"/>
      <c r="AR62" s="366"/>
      <c r="AS62" s="58"/>
    </row>
    <row r="63" spans="2:45" ht="18" customHeight="1" x14ac:dyDescent="0.2">
      <c r="B63" s="586"/>
      <c r="C63" s="587"/>
      <c r="D63" s="587"/>
      <c r="E63" s="587"/>
      <c r="F63" s="587"/>
      <c r="G63" s="587"/>
      <c r="H63" s="587"/>
      <c r="I63" s="588"/>
      <c r="J63" s="586"/>
      <c r="K63" s="587"/>
      <c r="L63" s="587"/>
      <c r="M63" s="587"/>
      <c r="N63" s="590"/>
      <c r="O63" s="27">
        <f>'35【建築事業】（入力用）'!O63</f>
        <v>0</v>
      </c>
      <c r="P63" s="33" t="s">
        <v>31</v>
      </c>
      <c r="Q63" s="27">
        <f>'35【建築事業】（入力用）'!Q63</f>
        <v>0</v>
      </c>
      <c r="R63" s="33" t="s">
        <v>32</v>
      </c>
      <c r="S63" s="27">
        <f>'35【建築事業】（入力用）'!S63</f>
        <v>0</v>
      </c>
      <c r="T63" s="591" t="s">
        <v>34</v>
      </c>
      <c r="U63" s="591"/>
      <c r="V63" s="340">
        <f>'35【建築事業】（入力用）'!V63</f>
        <v>0</v>
      </c>
      <c r="W63" s="341"/>
      <c r="X63" s="341"/>
      <c r="Y63" s="341"/>
      <c r="Z63" s="340">
        <f>'35【建築事業】（入力用）'!Z63</f>
        <v>0</v>
      </c>
      <c r="AA63" s="341"/>
      <c r="AB63" s="341"/>
      <c r="AC63" s="341"/>
      <c r="AD63" s="340">
        <f>'35【建築事業】（入力用）'!AD63</f>
        <v>0</v>
      </c>
      <c r="AE63" s="341"/>
      <c r="AF63" s="341"/>
      <c r="AG63" s="341"/>
      <c r="AH63" s="340">
        <f>'35【建築事業】（入力用）'!AH63</f>
        <v>0</v>
      </c>
      <c r="AI63" s="341"/>
      <c r="AJ63" s="341"/>
      <c r="AK63" s="368"/>
      <c r="AL63" s="345" t="str">
        <f>'35【建築事業】（入力用）'!AL63</f>
        <v/>
      </c>
      <c r="AM63" s="582"/>
      <c r="AN63" s="342">
        <f>'35【建築事業】（入力用）'!AN63</f>
        <v>0</v>
      </c>
      <c r="AO63" s="343"/>
      <c r="AP63" s="343"/>
      <c r="AQ63" s="343"/>
      <c r="AR63" s="343"/>
      <c r="AS63" s="35"/>
    </row>
    <row r="64" spans="2:45" ht="18" customHeight="1" x14ac:dyDescent="0.2">
      <c r="B64" s="583">
        <f>'35【建築事業】（入力用）'!B64</f>
        <v>0</v>
      </c>
      <c r="C64" s="584"/>
      <c r="D64" s="584"/>
      <c r="E64" s="584"/>
      <c r="F64" s="584"/>
      <c r="G64" s="584"/>
      <c r="H64" s="584"/>
      <c r="I64" s="585"/>
      <c r="J64" s="583">
        <f>'35【建築事業】（入力用）'!J64</f>
        <v>0</v>
      </c>
      <c r="K64" s="584"/>
      <c r="L64" s="584"/>
      <c r="M64" s="584"/>
      <c r="N64" s="589"/>
      <c r="O64" s="26">
        <f>'35【建築事業】（入力用）'!O64</f>
        <v>0</v>
      </c>
      <c r="P64" s="11" t="s">
        <v>31</v>
      </c>
      <c r="Q64" s="26">
        <f>'35【建築事業】（入力用）'!Q64</f>
        <v>0</v>
      </c>
      <c r="R64" s="11" t="s">
        <v>32</v>
      </c>
      <c r="S64" s="26">
        <f>'35【建築事業】（入力用）'!S64</f>
        <v>0</v>
      </c>
      <c r="T64" s="380" t="s">
        <v>33</v>
      </c>
      <c r="U64" s="380"/>
      <c r="V64" s="378"/>
      <c r="W64" s="379"/>
      <c r="X64" s="379"/>
      <c r="Y64" s="54"/>
      <c r="Z64" s="55"/>
      <c r="AA64" s="56"/>
      <c r="AB64" s="56"/>
      <c r="AC64" s="54"/>
      <c r="AD64" s="55"/>
      <c r="AE64" s="56"/>
      <c r="AF64" s="56"/>
      <c r="AG64" s="54"/>
      <c r="AH64" s="365"/>
      <c r="AI64" s="366"/>
      <c r="AJ64" s="366"/>
      <c r="AK64" s="367"/>
      <c r="AL64" s="148"/>
      <c r="AM64" s="149"/>
      <c r="AN64" s="365"/>
      <c r="AO64" s="366"/>
      <c r="AP64" s="366"/>
      <c r="AQ64" s="366"/>
      <c r="AR64" s="366"/>
      <c r="AS64" s="58"/>
    </row>
    <row r="65" spans="2:45" ht="18" customHeight="1" x14ac:dyDescent="0.2">
      <c r="B65" s="586"/>
      <c r="C65" s="587"/>
      <c r="D65" s="587"/>
      <c r="E65" s="587"/>
      <c r="F65" s="587"/>
      <c r="G65" s="587"/>
      <c r="H65" s="587"/>
      <c r="I65" s="588"/>
      <c r="J65" s="586"/>
      <c r="K65" s="587"/>
      <c r="L65" s="587"/>
      <c r="M65" s="587"/>
      <c r="N65" s="590"/>
      <c r="O65" s="27">
        <f>'35【建築事業】（入力用）'!O65</f>
        <v>0</v>
      </c>
      <c r="P65" s="33" t="s">
        <v>31</v>
      </c>
      <c r="Q65" s="27">
        <f>'35【建築事業】（入力用）'!Q65</f>
        <v>0</v>
      </c>
      <c r="R65" s="33" t="s">
        <v>32</v>
      </c>
      <c r="S65" s="27">
        <f>'35【建築事業】（入力用）'!S65</f>
        <v>0</v>
      </c>
      <c r="T65" s="591" t="s">
        <v>34</v>
      </c>
      <c r="U65" s="591"/>
      <c r="V65" s="340">
        <f>'35【建築事業】（入力用）'!V65</f>
        <v>0</v>
      </c>
      <c r="W65" s="341"/>
      <c r="X65" s="341"/>
      <c r="Y65" s="341"/>
      <c r="Z65" s="340">
        <f>'35【建築事業】（入力用）'!Z65</f>
        <v>0</v>
      </c>
      <c r="AA65" s="341"/>
      <c r="AB65" s="341"/>
      <c r="AC65" s="341"/>
      <c r="AD65" s="340">
        <f>'35【建築事業】（入力用）'!AD65</f>
        <v>0</v>
      </c>
      <c r="AE65" s="341"/>
      <c r="AF65" s="341"/>
      <c r="AG65" s="341"/>
      <c r="AH65" s="340">
        <f>'35【建築事業】（入力用）'!AH65</f>
        <v>0</v>
      </c>
      <c r="AI65" s="341"/>
      <c r="AJ65" s="341"/>
      <c r="AK65" s="368"/>
      <c r="AL65" s="345" t="str">
        <f>'35【建築事業】（入力用）'!AL65</f>
        <v/>
      </c>
      <c r="AM65" s="582"/>
      <c r="AN65" s="342">
        <f>'35【建築事業】（入力用）'!AN65</f>
        <v>0</v>
      </c>
      <c r="AO65" s="343"/>
      <c r="AP65" s="343"/>
      <c r="AQ65" s="343"/>
      <c r="AR65" s="343"/>
      <c r="AS65" s="35"/>
    </row>
    <row r="66" spans="2:45" ht="18" customHeight="1" x14ac:dyDescent="0.2">
      <c r="B66" s="583">
        <f>'35【建築事業】（入力用）'!B66</f>
        <v>0</v>
      </c>
      <c r="C66" s="584"/>
      <c r="D66" s="584"/>
      <c r="E66" s="584"/>
      <c r="F66" s="584"/>
      <c r="G66" s="584"/>
      <c r="H66" s="584"/>
      <c r="I66" s="585"/>
      <c r="J66" s="583">
        <f>'35【建築事業】（入力用）'!J66</f>
        <v>0</v>
      </c>
      <c r="K66" s="584"/>
      <c r="L66" s="584"/>
      <c r="M66" s="584"/>
      <c r="N66" s="589"/>
      <c r="O66" s="26">
        <f>'35【建築事業】（入力用）'!O66</f>
        <v>0</v>
      </c>
      <c r="P66" s="11" t="s">
        <v>31</v>
      </c>
      <c r="Q66" s="26">
        <f>'35【建築事業】（入力用）'!Q66</f>
        <v>0</v>
      </c>
      <c r="R66" s="11" t="s">
        <v>32</v>
      </c>
      <c r="S66" s="26">
        <f>'35【建築事業】（入力用）'!S66</f>
        <v>0</v>
      </c>
      <c r="T66" s="380" t="s">
        <v>33</v>
      </c>
      <c r="U66" s="380"/>
      <c r="V66" s="378"/>
      <c r="W66" s="379"/>
      <c r="X66" s="379"/>
      <c r="Y66" s="54"/>
      <c r="Z66" s="55"/>
      <c r="AA66" s="56"/>
      <c r="AB66" s="56"/>
      <c r="AC66" s="54"/>
      <c r="AD66" s="55"/>
      <c r="AE66" s="56"/>
      <c r="AF66" s="56"/>
      <c r="AG66" s="54"/>
      <c r="AH66" s="365"/>
      <c r="AI66" s="366"/>
      <c r="AJ66" s="366"/>
      <c r="AK66" s="367"/>
      <c r="AL66" s="148"/>
      <c r="AM66" s="149"/>
      <c r="AN66" s="365"/>
      <c r="AO66" s="366"/>
      <c r="AP66" s="366"/>
      <c r="AQ66" s="366"/>
      <c r="AR66" s="366"/>
      <c r="AS66" s="58"/>
    </row>
    <row r="67" spans="2:45" ht="18" customHeight="1" x14ac:dyDescent="0.2">
      <c r="B67" s="586"/>
      <c r="C67" s="587"/>
      <c r="D67" s="587"/>
      <c r="E67" s="587"/>
      <c r="F67" s="587"/>
      <c r="G67" s="587"/>
      <c r="H67" s="587"/>
      <c r="I67" s="588"/>
      <c r="J67" s="586"/>
      <c r="K67" s="587"/>
      <c r="L67" s="587"/>
      <c r="M67" s="587"/>
      <c r="N67" s="590"/>
      <c r="O67" s="27">
        <f>'35【建築事業】（入力用）'!O67</f>
        <v>0</v>
      </c>
      <c r="P67" s="33" t="s">
        <v>31</v>
      </c>
      <c r="Q67" s="27">
        <f>'35【建築事業】（入力用）'!Q67</f>
        <v>0</v>
      </c>
      <c r="R67" s="33" t="s">
        <v>32</v>
      </c>
      <c r="S67" s="27">
        <f>'35【建築事業】（入力用）'!S67</f>
        <v>0</v>
      </c>
      <c r="T67" s="591" t="s">
        <v>34</v>
      </c>
      <c r="U67" s="591"/>
      <c r="V67" s="340">
        <f>'35【建築事業】（入力用）'!V67</f>
        <v>0</v>
      </c>
      <c r="W67" s="341"/>
      <c r="X67" s="341"/>
      <c r="Y67" s="341"/>
      <c r="Z67" s="340">
        <f>'35【建築事業】（入力用）'!Z67</f>
        <v>0</v>
      </c>
      <c r="AA67" s="341"/>
      <c r="AB67" s="341"/>
      <c r="AC67" s="341"/>
      <c r="AD67" s="340">
        <f>'35【建築事業】（入力用）'!AD67</f>
        <v>0</v>
      </c>
      <c r="AE67" s="341"/>
      <c r="AF67" s="341"/>
      <c r="AG67" s="341"/>
      <c r="AH67" s="340">
        <f>'35【建築事業】（入力用）'!AH67</f>
        <v>0</v>
      </c>
      <c r="AI67" s="341"/>
      <c r="AJ67" s="341"/>
      <c r="AK67" s="368"/>
      <c r="AL67" s="345" t="str">
        <f>'35【建築事業】（入力用）'!AL67</f>
        <v/>
      </c>
      <c r="AM67" s="582"/>
      <c r="AN67" s="342">
        <f>'35【建築事業】（入力用）'!AN67</f>
        <v>0</v>
      </c>
      <c r="AO67" s="343"/>
      <c r="AP67" s="343"/>
      <c r="AQ67" s="343"/>
      <c r="AR67" s="343"/>
      <c r="AS67" s="35"/>
    </row>
    <row r="68" spans="2:45" ht="18" customHeight="1" x14ac:dyDescent="0.2">
      <c r="B68" s="583">
        <f>'35【建築事業】（入力用）'!B68</f>
        <v>0</v>
      </c>
      <c r="C68" s="584"/>
      <c r="D68" s="584"/>
      <c r="E68" s="584"/>
      <c r="F68" s="584"/>
      <c r="G68" s="584"/>
      <c r="H68" s="584"/>
      <c r="I68" s="585"/>
      <c r="J68" s="583">
        <f>'35【建築事業】（入力用）'!J68</f>
        <v>0</v>
      </c>
      <c r="K68" s="584"/>
      <c r="L68" s="584"/>
      <c r="M68" s="584"/>
      <c r="N68" s="589"/>
      <c r="O68" s="26">
        <f>'35【建築事業】（入力用）'!O68</f>
        <v>0</v>
      </c>
      <c r="P68" s="11" t="s">
        <v>31</v>
      </c>
      <c r="Q68" s="26">
        <f>'35【建築事業】（入力用）'!Q68</f>
        <v>0</v>
      </c>
      <c r="R68" s="11" t="s">
        <v>32</v>
      </c>
      <c r="S68" s="26">
        <f>'35【建築事業】（入力用）'!S68</f>
        <v>0</v>
      </c>
      <c r="T68" s="380" t="s">
        <v>33</v>
      </c>
      <c r="U68" s="380"/>
      <c r="V68" s="378"/>
      <c r="W68" s="379"/>
      <c r="X68" s="379"/>
      <c r="Y68" s="54"/>
      <c r="Z68" s="55"/>
      <c r="AA68" s="56"/>
      <c r="AB68" s="56"/>
      <c r="AC68" s="54"/>
      <c r="AD68" s="55"/>
      <c r="AE68" s="56"/>
      <c r="AF68" s="56"/>
      <c r="AG68" s="54"/>
      <c r="AH68" s="365"/>
      <c r="AI68" s="366"/>
      <c r="AJ68" s="366"/>
      <c r="AK68" s="367"/>
      <c r="AL68" s="148"/>
      <c r="AM68" s="149"/>
      <c r="AN68" s="365"/>
      <c r="AO68" s="366"/>
      <c r="AP68" s="366"/>
      <c r="AQ68" s="366"/>
      <c r="AR68" s="366"/>
      <c r="AS68" s="58"/>
    </row>
    <row r="69" spans="2:45" ht="18" customHeight="1" x14ac:dyDescent="0.2">
      <c r="B69" s="586"/>
      <c r="C69" s="587"/>
      <c r="D69" s="587"/>
      <c r="E69" s="587"/>
      <c r="F69" s="587"/>
      <c r="G69" s="587"/>
      <c r="H69" s="587"/>
      <c r="I69" s="588"/>
      <c r="J69" s="586"/>
      <c r="K69" s="587"/>
      <c r="L69" s="587"/>
      <c r="M69" s="587"/>
      <c r="N69" s="590"/>
      <c r="O69" s="27">
        <f>'35【建築事業】（入力用）'!O69</f>
        <v>0</v>
      </c>
      <c r="P69" s="33" t="s">
        <v>31</v>
      </c>
      <c r="Q69" s="27">
        <f>'35【建築事業】（入力用）'!Q69</f>
        <v>0</v>
      </c>
      <c r="R69" s="33" t="s">
        <v>32</v>
      </c>
      <c r="S69" s="27">
        <f>'35【建築事業】（入力用）'!S69</f>
        <v>0</v>
      </c>
      <c r="T69" s="591" t="s">
        <v>34</v>
      </c>
      <c r="U69" s="591"/>
      <c r="V69" s="340">
        <f>'35【建築事業】（入力用）'!V69</f>
        <v>0</v>
      </c>
      <c r="W69" s="341"/>
      <c r="X69" s="341"/>
      <c r="Y69" s="341"/>
      <c r="Z69" s="340">
        <f>'35【建築事業】（入力用）'!Z69</f>
        <v>0</v>
      </c>
      <c r="AA69" s="341"/>
      <c r="AB69" s="341"/>
      <c r="AC69" s="341"/>
      <c r="AD69" s="340">
        <f>'35【建築事業】（入力用）'!AD69</f>
        <v>0</v>
      </c>
      <c r="AE69" s="341"/>
      <c r="AF69" s="341"/>
      <c r="AG69" s="341"/>
      <c r="AH69" s="340">
        <f>'35【建築事業】（入力用）'!AH69</f>
        <v>0</v>
      </c>
      <c r="AI69" s="341"/>
      <c r="AJ69" s="341"/>
      <c r="AK69" s="368"/>
      <c r="AL69" s="345" t="str">
        <f>'35【建築事業】（入力用）'!AL69</f>
        <v/>
      </c>
      <c r="AM69" s="582"/>
      <c r="AN69" s="342">
        <f>'35【建築事業】（入力用）'!AN69</f>
        <v>0</v>
      </c>
      <c r="AO69" s="343"/>
      <c r="AP69" s="343"/>
      <c r="AQ69" s="343"/>
      <c r="AR69" s="343"/>
      <c r="AS69" s="35"/>
    </row>
    <row r="70" spans="2:45" ht="18" customHeight="1" x14ac:dyDescent="0.2">
      <c r="B70" s="583">
        <f>'35【建築事業】（入力用）'!B70</f>
        <v>0</v>
      </c>
      <c r="C70" s="584"/>
      <c r="D70" s="584"/>
      <c r="E70" s="584"/>
      <c r="F70" s="584"/>
      <c r="G70" s="584"/>
      <c r="H70" s="584"/>
      <c r="I70" s="585"/>
      <c r="J70" s="583">
        <f>'35【建築事業】（入力用）'!J70</f>
        <v>0</v>
      </c>
      <c r="K70" s="584"/>
      <c r="L70" s="584"/>
      <c r="M70" s="584"/>
      <c r="N70" s="589"/>
      <c r="O70" s="26">
        <f>'35【建築事業】（入力用）'!O70</f>
        <v>0</v>
      </c>
      <c r="P70" s="11" t="s">
        <v>31</v>
      </c>
      <c r="Q70" s="26">
        <f>'35【建築事業】（入力用）'!Q70</f>
        <v>0</v>
      </c>
      <c r="R70" s="11" t="s">
        <v>32</v>
      </c>
      <c r="S70" s="26">
        <f>'35【建築事業】（入力用）'!S70</f>
        <v>0</v>
      </c>
      <c r="T70" s="380" t="s">
        <v>33</v>
      </c>
      <c r="U70" s="380"/>
      <c r="V70" s="378"/>
      <c r="W70" s="379"/>
      <c r="X70" s="379"/>
      <c r="Y70" s="54"/>
      <c r="Z70" s="55"/>
      <c r="AA70" s="56"/>
      <c r="AB70" s="56"/>
      <c r="AC70" s="54"/>
      <c r="AD70" s="55"/>
      <c r="AE70" s="56"/>
      <c r="AF70" s="56"/>
      <c r="AG70" s="54"/>
      <c r="AH70" s="365"/>
      <c r="AI70" s="366"/>
      <c r="AJ70" s="366"/>
      <c r="AK70" s="367"/>
      <c r="AL70" s="148"/>
      <c r="AM70" s="149"/>
      <c r="AN70" s="365"/>
      <c r="AO70" s="366"/>
      <c r="AP70" s="366"/>
      <c r="AQ70" s="366"/>
      <c r="AR70" s="366"/>
      <c r="AS70" s="58"/>
    </row>
    <row r="71" spans="2:45" ht="18" customHeight="1" x14ac:dyDescent="0.2">
      <c r="B71" s="586"/>
      <c r="C71" s="587"/>
      <c r="D71" s="587"/>
      <c r="E71" s="587"/>
      <c r="F71" s="587"/>
      <c r="G71" s="587"/>
      <c r="H71" s="587"/>
      <c r="I71" s="588"/>
      <c r="J71" s="586"/>
      <c r="K71" s="587"/>
      <c r="L71" s="587"/>
      <c r="M71" s="587"/>
      <c r="N71" s="590"/>
      <c r="O71" s="27">
        <f>'35【建築事業】（入力用）'!O71</f>
        <v>0</v>
      </c>
      <c r="P71" s="33" t="s">
        <v>31</v>
      </c>
      <c r="Q71" s="27">
        <f>'35【建築事業】（入力用）'!Q71</f>
        <v>0</v>
      </c>
      <c r="R71" s="33" t="s">
        <v>32</v>
      </c>
      <c r="S71" s="27">
        <f>'35【建築事業】（入力用）'!S71</f>
        <v>0</v>
      </c>
      <c r="T71" s="591" t="s">
        <v>34</v>
      </c>
      <c r="U71" s="591"/>
      <c r="V71" s="340">
        <f>'35【建築事業】（入力用）'!V71</f>
        <v>0</v>
      </c>
      <c r="W71" s="341"/>
      <c r="X71" s="341"/>
      <c r="Y71" s="341"/>
      <c r="Z71" s="340">
        <f>'35【建築事業】（入力用）'!Z71</f>
        <v>0</v>
      </c>
      <c r="AA71" s="341"/>
      <c r="AB71" s="341"/>
      <c r="AC71" s="341"/>
      <c r="AD71" s="340">
        <f>'35【建築事業】（入力用）'!AD71</f>
        <v>0</v>
      </c>
      <c r="AE71" s="341"/>
      <c r="AF71" s="341"/>
      <c r="AG71" s="341"/>
      <c r="AH71" s="340">
        <f>'35【建築事業】（入力用）'!AH71</f>
        <v>0</v>
      </c>
      <c r="AI71" s="341"/>
      <c r="AJ71" s="341"/>
      <c r="AK71" s="368"/>
      <c r="AL71" s="345" t="str">
        <f>'35【建築事業】（入力用）'!AL71</f>
        <v/>
      </c>
      <c r="AM71" s="582"/>
      <c r="AN71" s="342">
        <f>'35【建築事業】（入力用）'!AN71</f>
        <v>0</v>
      </c>
      <c r="AO71" s="343"/>
      <c r="AP71" s="343"/>
      <c r="AQ71" s="343"/>
      <c r="AR71" s="343"/>
      <c r="AS71" s="35"/>
    </row>
    <row r="72" spans="2:45" ht="18" customHeight="1" x14ac:dyDescent="0.2">
      <c r="B72" s="583">
        <f>'35【建築事業】（入力用）'!B72</f>
        <v>0</v>
      </c>
      <c r="C72" s="584"/>
      <c r="D72" s="584"/>
      <c r="E72" s="584"/>
      <c r="F72" s="584"/>
      <c r="G72" s="584"/>
      <c r="H72" s="584"/>
      <c r="I72" s="585"/>
      <c r="J72" s="583">
        <f>'35【建築事業】（入力用）'!J72</f>
        <v>0</v>
      </c>
      <c r="K72" s="584"/>
      <c r="L72" s="584"/>
      <c r="M72" s="584"/>
      <c r="N72" s="589"/>
      <c r="O72" s="26">
        <f>'35【建築事業】（入力用）'!O72</f>
        <v>0</v>
      </c>
      <c r="P72" s="11" t="s">
        <v>31</v>
      </c>
      <c r="Q72" s="26">
        <f>'35【建築事業】（入力用）'!Q72</f>
        <v>0</v>
      </c>
      <c r="R72" s="11" t="s">
        <v>32</v>
      </c>
      <c r="S72" s="26">
        <f>'35【建築事業】（入力用）'!S72</f>
        <v>0</v>
      </c>
      <c r="T72" s="380" t="s">
        <v>33</v>
      </c>
      <c r="U72" s="380"/>
      <c r="V72" s="378"/>
      <c r="W72" s="379"/>
      <c r="X72" s="379"/>
      <c r="Y72" s="54"/>
      <c r="Z72" s="55"/>
      <c r="AA72" s="56"/>
      <c r="AB72" s="56"/>
      <c r="AC72" s="54"/>
      <c r="AD72" s="55"/>
      <c r="AE72" s="56"/>
      <c r="AF72" s="56"/>
      <c r="AG72" s="54"/>
      <c r="AH72" s="365"/>
      <c r="AI72" s="366"/>
      <c r="AJ72" s="366"/>
      <c r="AK72" s="367"/>
      <c r="AL72" s="148"/>
      <c r="AM72" s="149"/>
      <c r="AN72" s="365"/>
      <c r="AO72" s="366"/>
      <c r="AP72" s="366"/>
      <c r="AQ72" s="366"/>
      <c r="AR72" s="366"/>
      <c r="AS72" s="58"/>
    </row>
    <row r="73" spans="2:45" ht="18" customHeight="1" x14ac:dyDescent="0.2">
      <c r="B73" s="586"/>
      <c r="C73" s="587"/>
      <c r="D73" s="587"/>
      <c r="E73" s="587"/>
      <c r="F73" s="587"/>
      <c r="G73" s="587"/>
      <c r="H73" s="587"/>
      <c r="I73" s="588"/>
      <c r="J73" s="586"/>
      <c r="K73" s="587"/>
      <c r="L73" s="587"/>
      <c r="M73" s="587"/>
      <c r="N73" s="590"/>
      <c r="O73" s="27">
        <f>'35【建築事業】（入力用）'!O73</f>
        <v>0</v>
      </c>
      <c r="P73" s="33" t="s">
        <v>31</v>
      </c>
      <c r="Q73" s="27">
        <f>'35【建築事業】（入力用）'!Q73</f>
        <v>0</v>
      </c>
      <c r="R73" s="33" t="s">
        <v>32</v>
      </c>
      <c r="S73" s="27">
        <f>'35【建築事業】（入力用）'!S73</f>
        <v>0</v>
      </c>
      <c r="T73" s="591" t="s">
        <v>34</v>
      </c>
      <c r="U73" s="591"/>
      <c r="V73" s="340">
        <f>'35【建築事業】（入力用）'!V73</f>
        <v>0</v>
      </c>
      <c r="W73" s="341"/>
      <c r="X73" s="341"/>
      <c r="Y73" s="341"/>
      <c r="Z73" s="340">
        <f>'35【建築事業】（入力用）'!Z73</f>
        <v>0</v>
      </c>
      <c r="AA73" s="341"/>
      <c r="AB73" s="341"/>
      <c r="AC73" s="341"/>
      <c r="AD73" s="340">
        <f>'35【建築事業】（入力用）'!AD73</f>
        <v>0</v>
      </c>
      <c r="AE73" s="341"/>
      <c r="AF73" s="341"/>
      <c r="AG73" s="341"/>
      <c r="AH73" s="340">
        <f>'35【建築事業】（入力用）'!AH73</f>
        <v>0</v>
      </c>
      <c r="AI73" s="341"/>
      <c r="AJ73" s="341"/>
      <c r="AK73" s="368"/>
      <c r="AL73" s="345" t="str">
        <f>'35【建築事業】（入力用）'!AL73</f>
        <v/>
      </c>
      <c r="AM73" s="582"/>
      <c r="AN73" s="342">
        <f>'35【建築事業】（入力用）'!AN73</f>
        <v>0</v>
      </c>
      <c r="AO73" s="343"/>
      <c r="AP73" s="343"/>
      <c r="AQ73" s="343"/>
      <c r="AR73" s="343"/>
      <c r="AS73" s="35"/>
    </row>
    <row r="74" spans="2:45" ht="18" customHeight="1" x14ac:dyDescent="0.2">
      <c r="B74" s="583">
        <f>'35【建築事業】（入力用）'!B74</f>
        <v>0</v>
      </c>
      <c r="C74" s="584"/>
      <c r="D74" s="584"/>
      <c r="E74" s="584"/>
      <c r="F74" s="584"/>
      <c r="G74" s="584"/>
      <c r="H74" s="584"/>
      <c r="I74" s="585"/>
      <c r="J74" s="583">
        <f>'35【建築事業】（入力用）'!J74</f>
        <v>0</v>
      </c>
      <c r="K74" s="584"/>
      <c r="L74" s="584"/>
      <c r="M74" s="584"/>
      <c r="N74" s="589"/>
      <c r="O74" s="26">
        <f>'35【建築事業】（入力用）'!O74</f>
        <v>0</v>
      </c>
      <c r="P74" s="11" t="s">
        <v>31</v>
      </c>
      <c r="Q74" s="26">
        <f>'35【建築事業】（入力用）'!Q74</f>
        <v>0</v>
      </c>
      <c r="R74" s="11" t="s">
        <v>32</v>
      </c>
      <c r="S74" s="26">
        <f>'35【建築事業】（入力用）'!S74</f>
        <v>0</v>
      </c>
      <c r="T74" s="380" t="s">
        <v>33</v>
      </c>
      <c r="U74" s="380"/>
      <c r="V74" s="378"/>
      <c r="W74" s="379"/>
      <c r="X74" s="379"/>
      <c r="Y74" s="54"/>
      <c r="Z74" s="55"/>
      <c r="AA74" s="56"/>
      <c r="AB74" s="56"/>
      <c r="AC74" s="54"/>
      <c r="AD74" s="55"/>
      <c r="AE74" s="56"/>
      <c r="AF74" s="56"/>
      <c r="AG74" s="54"/>
      <c r="AH74" s="365"/>
      <c r="AI74" s="366"/>
      <c r="AJ74" s="366"/>
      <c r="AK74" s="367"/>
      <c r="AL74" s="148"/>
      <c r="AM74" s="149"/>
      <c r="AN74" s="365"/>
      <c r="AO74" s="366"/>
      <c r="AP74" s="366"/>
      <c r="AQ74" s="366"/>
      <c r="AR74" s="366"/>
      <c r="AS74" s="58"/>
    </row>
    <row r="75" spans="2:45" ht="18" customHeight="1" x14ac:dyDescent="0.2">
      <c r="B75" s="586"/>
      <c r="C75" s="587"/>
      <c r="D75" s="587"/>
      <c r="E75" s="587"/>
      <c r="F75" s="587"/>
      <c r="G75" s="587"/>
      <c r="H75" s="587"/>
      <c r="I75" s="588"/>
      <c r="J75" s="586"/>
      <c r="K75" s="587"/>
      <c r="L75" s="587"/>
      <c r="M75" s="587"/>
      <c r="N75" s="590"/>
      <c r="O75" s="27">
        <f>'35【建築事業】（入力用）'!O75</f>
        <v>0</v>
      </c>
      <c r="P75" s="33" t="s">
        <v>31</v>
      </c>
      <c r="Q75" s="27">
        <f>'35【建築事業】（入力用）'!Q75</f>
        <v>0</v>
      </c>
      <c r="R75" s="33" t="s">
        <v>32</v>
      </c>
      <c r="S75" s="27">
        <f>'35【建築事業】（入力用）'!S75</f>
        <v>0</v>
      </c>
      <c r="T75" s="591" t="s">
        <v>34</v>
      </c>
      <c r="U75" s="591"/>
      <c r="V75" s="340">
        <f>'35【建築事業】（入力用）'!V75</f>
        <v>0</v>
      </c>
      <c r="W75" s="341"/>
      <c r="X75" s="341"/>
      <c r="Y75" s="341"/>
      <c r="Z75" s="340">
        <f>'35【建築事業】（入力用）'!Z75</f>
        <v>0</v>
      </c>
      <c r="AA75" s="341"/>
      <c r="AB75" s="341"/>
      <c r="AC75" s="341"/>
      <c r="AD75" s="340">
        <f>'35【建築事業】（入力用）'!AD75</f>
        <v>0</v>
      </c>
      <c r="AE75" s="341"/>
      <c r="AF75" s="341"/>
      <c r="AG75" s="341"/>
      <c r="AH75" s="340">
        <f>'35【建築事業】（入力用）'!AH75</f>
        <v>0</v>
      </c>
      <c r="AI75" s="341"/>
      <c r="AJ75" s="341"/>
      <c r="AK75" s="368"/>
      <c r="AL75" s="345" t="str">
        <f>'35【建築事業】（入力用）'!AL75</f>
        <v/>
      </c>
      <c r="AM75" s="582"/>
      <c r="AN75" s="342">
        <f>'35【建築事業】（入力用）'!AN75</f>
        <v>0</v>
      </c>
      <c r="AO75" s="343"/>
      <c r="AP75" s="343"/>
      <c r="AQ75" s="343"/>
      <c r="AR75" s="343"/>
      <c r="AS75" s="35"/>
    </row>
    <row r="76" spans="2:45" ht="18" customHeight="1" x14ac:dyDescent="0.2">
      <c r="B76" s="583">
        <f>'35【建築事業】（入力用）'!B76</f>
        <v>0</v>
      </c>
      <c r="C76" s="584"/>
      <c r="D76" s="584"/>
      <c r="E76" s="584"/>
      <c r="F76" s="584"/>
      <c r="G76" s="584"/>
      <c r="H76" s="584"/>
      <c r="I76" s="585"/>
      <c r="J76" s="583">
        <f>'35【建築事業】（入力用）'!J76</f>
        <v>0</v>
      </c>
      <c r="K76" s="584"/>
      <c r="L76" s="584"/>
      <c r="M76" s="584"/>
      <c r="N76" s="589"/>
      <c r="O76" s="26">
        <f>'35【建築事業】（入力用）'!O76</f>
        <v>0</v>
      </c>
      <c r="P76" s="11" t="s">
        <v>31</v>
      </c>
      <c r="Q76" s="26">
        <f>'35【建築事業】（入力用）'!Q76</f>
        <v>0</v>
      </c>
      <c r="R76" s="11" t="s">
        <v>32</v>
      </c>
      <c r="S76" s="26">
        <f>'35【建築事業】（入力用）'!S76</f>
        <v>0</v>
      </c>
      <c r="T76" s="380" t="s">
        <v>33</v>
      </c>
      <c r="U76" s="380"/>
      <c r="V76" s="378"/>
      <c r="W76" s="379"/>
      <c r="X76" s="379"/>
      <c r="Y76" s="54"/>
      <c r="Z76" s="55"/>
      <c r="AA76" s="56"/>
      <c r="AB76" s="56"/>
      <c r="AC76" s="54"/>
      <c r="AD76" s="55"/>
      <c r="AE76" s="56"/>
      <c r="AF76" s="56"/>
      <c r="AG76" s="54"/>
      <c r="AH76" s="365"/>
      <c r="AI76" s="366"/>
      <c r="AJ76" s="366"/>
      <c r="AK76" s="367"/>
      <c r="AL76" s="148"/>
      <c r="AM76" s="149"/>
      <c r="AN76" s="365"/>
      <c r="AO76" s="366"/>
      <c r="AP76" s="366"/>
      <c r="AQ76" s="366"/>
      <c r="AR76" s="366"/>
      <c r="AS76" s="58"/>
    </row>
    <row r="77" spans="2:45" ht="18" customHeight="1" x14ac:dyDescent="0.2">
      <c r="B77" s="586"/>
      <c r="C77" s="587"/>
      <c r="D77" s="587"/>
      <c r="E77" s="587"/>
      <c r="F77" s="587"/>
      <c r="G77" s="587"/>
      <c r="H77" s="587"/>
      <c r="I77" s="588"/>
      <c r="J77" s="586"/>
      <c r="K77" s="587"/>
      <c r="L77" s="587"/>
      <c r="M77" s="587"/>
      <c r="N77" s="590"/>
      <c r="O77" s="27">
        <f>'35【建築事業】（入力用）'!O77</f>
        <v>0</v>
      </c>
      <c r="P77" s="33" t="s">
        <v>31</v>
      </c>
      <c r="Q77" s="27">
        <f>'35【建築事業】（入力用）'!Q77</f>
        <v>0</v>
      </c>
      <c r="R77" s="33" t="s">
        <v>32</v>
      </c>
      <c r="S77" s="27">
        <f>'35【建築事業】（入力用）'!S77</f>
        <v>0</v>
      </c>
      <c r="T77" s="591" t="s">
        <v>34</v>
      </c>
      <c r="U77" s="591"/>
      <c r="V77" s="340">
        <f>'35【建築事業】（入力用）'!V77</f>
        <v>0</v>
      </c>
      <c r="W77" s="341"/>
      <c r="X77" s="341"/>
      <c r="Y77" s="341"/>
      <c r="Z77" s="340">
        <f>'35【建築事業】（入力用）'!Z77</f>
        <v>0</v>
      </c>
      <c r="AA77" s="341"/>
      <c r="AB77" s="341"/>
      <c r="AC77" s="341"/>
      <c r="AD77" s="340">
        <f>'35【建築事業】（入力用）'!AD77</f>
        <v>0</v>
      </c>
      <c r="AE77" s="341"/>
      <c r="AF77" s="341"/>
      <c r="AG77" s="341"/>
      <c r="AH77" s="340">
        <f>'35【建築事業】（入力用）'!AH77</f>
        <v>0</v>
      </c>
      <c r="AI77" s="341"/>
      <c r="AJ77" s="341"/>
      <c r="AK77" s="368"/>
      <c r="AL77" s="345" t="str">
        <f>'35【建築事業】（入力用）'!AL77</f>
        <v/>
      </c>
      <c r="AM77" s="582"/>
      <c r="AN77" s="342">
        <f>'35【建築事業】（入力用）'!AN77</f>
        <v>0</v>
      </c>
      <c r="AO77" s="343"/>
      <c r="AP77" s="343"/>
      <c r="AQ77" s="343"/>
      <c r="AR77" s="343"/>
      <c r="AS77" s="35"/>
    </row>
    <row r="78" spans="2:45" ht="18" customHeight="1" x14ac:dyDescent="0.2">
      <c r="B78" s="347" t="s">
        <v>86</v>
      </c>
      <c r="C78" s="348"/>
      <c r="D78" s="348"/>
      <c r="E78" s="349"/>
      <c r="F78" s="356" t="str">
        <f>'35【建築事業】（入力用）'!F78</f>
        <v>35　建設事業</v>
      </c>
      <c r="G78" s="357"/>
      <c r="H78" s="357"/>
      <c r="I78" s="357"/>
      <c r="J78" s="357"/>
      <c r="K78" s="357"/>
      <c r="L78" s="357"/>
      <c r="M78" s="357"/>
      <c r="N78" s="358"/>
      <c r="O78" s="347" t="s">
        <v>87</v>
      </c>
      <c r="P78" s="348"/>
      <c r="Q78" s="348"/>
      <c r="R78" s="348"/>
      <c r="S78" s="348"/>
      <c r="T78" s="348"/>
      <c r="U78" s="349"/>
      <c r="V78" s="365"/>
      <c r="W78" s="366"/>
      <c r="X78" s="366"/>
      <c r="Y78" s="367"/>
      <c r="Z78" s="55"/>
      <c r="AA78" s="56"/>
      <c r="AB78" s="56"/>
      <c r="AC78" s="54"/>
      <c r="AD78" s="55"/>
      <c r="AE78" s="56"/>
      <c r="AF78" s="56"/>
      <c r="AG78" s="54"/>
      <c r="AH78" s="365"/>
      <c r="AI78" s="366"/>
      <c r="AJ78" s="366"/>
      <c r="AK78" s="367"/>
      <c r="AL78" s="55"/>
      <c r="AM78" s="57"/>
      <c r="AN78" s="365"/>
      <c r="AO78" s="366"/>
      <c r="AP78" s="366"/>
      <c r="AQ78" s="366"/>
      <c r="AR78" s="366"/>
      <c r="AS78" s="58"/>
    </row>
    <row r="79" spans="2:45" ht="18" customHeight="1" x14ac:dyDescent="0.2">
      <c r="B79" s="350"/>
      <c r="C79" s="351"/>
      <c r="D79" s="351"/>
      <c r="E79" s="352"/>
      <c r="F79" s="359"/>
      <c r="G79" s="360"/>
      <c r="H79" s="360"/>
      <c r="I79" s="360"/>
      <c r="J79" s="360"/>
      <c r="K79" s="360"/>
      <c r="L79" s="360"/>
      <c r="M79" s="360"/>
      <c r="N79" s="361"/>
      <c r="O79" s="350"/>
      <c r="P79" s="351"/>
      <c r="Q79" s="351"/>
      <c r="R79" s="351"/>
      <c r="S79" s="351"/>
      <c r="T79" s="351"/>
      <c r="U79" s="352"/>
      <c r="V79" s="580">
        <f>'35【建築事業】（入力用）'!V79</f>
        <v>0</v>
      </c>
      <c r="W79" s="534"/>
      <c r="X79" s="534"/>
      <c r="Y79" s="535"/>
      <c r="Z79" s="580">
        <f>'35【建築事業】（入力用）'!Z79</f>
        <v>0</v>
      </c>
      <c r="AA79" s="536"/>
      <c r="AB79" s="536"/>
      <c r="AC79" s="537"/>
      <c r="AD79" s="580">
        <f>'35【建築事業】（入力用）'!AD79</f>
        <v>0</v>
      </c>
      <c r="AE79" s="536"/>
      <c r="AF79" s="536"/>
      <c r="AG79" s="537"/>
      <c r="AH79" s="580">
        <f>'35【建築事業】（入力用）'!AH79</f>
        <v>0</v>
      </c>
      <c r="AI79" s="581"/>
      <c r="AJ79" s="581"/>
      <c r="AK79" s="581"/>
      <c r="AL79" s="59"/>
      <c r="AM79" s="60"/>
      <c r="AN79" s="580">
        <f>'35【建築事業】（入力用）'!AN79</f>
        <v>0</v>
      </c>
      <c r="AO79" s="534"/>
      <c r="AP79" s="534"/>
      <c r="AQ79" s="534"/>
      <c r="AR79" s="534"/>
      <c r="AS79" s="61"/>
    </row>
    <row r="80" spans="2:45" ht="18" customHeight="1" x14ac:dyDescent="0.2">
      <c r="B80" s="353"/>
      <c r="C80" s="354"/>
      <c r="D80" s="354"/>
      <c r="E80" s="355"/>
      <c r="F80" s="362"/>
      <c r="G80" s="363"/>
      <c r="H80" s="363"/>
      <c r="I80" s="363"/>
      <c r="J80" s="363"/>
      <c r="K80" s="363"/>
      <c r="L80" s="363"/>
      <c r="M80" s="363"/>
      <c r="N80" s="364"/>
      <c r="O80" s="353"/>
      <c r="P80" s="354"/>
      <c r="Q80" s="354"/>
      <c r="R80" s="354"/>
      <c r="S80" s="354"/>
      <c r="T80" s="354"/>
      <c r="U80" s="355"/>
      <c r="V80" s="342"/>
      <c r="W80" s="343"/>
      <c r="X80" s="343"/>
      <c r="Y80" s="344"/>
      <c r="Z80" s="342"/>
      <c r="AA80" s="343"/>
      <c r="AB80" s="343"/>
      <c r="AC80" s="344"/>
      <c r="AD80" s="342"/>
      <c r="AE80" s="343"/>
      <c r="AF80" s="343"/>
      <c r="AG80" s="344"/>
      <c r="AH80" s="342"/>
      <c r="AI80" s="343"/>
      <c r="AJ80" s="343"/>
      <c r="AK80" s="344"/>
      <c r="AL80" s="34"/>
      <c r="AM80" s="35"/>
      <c r="AN80" s="342"/>
      <c r="AO80" s="343"/>
      <c r="AP80" s="343"/>
      <c r="AQ80" s="343"/>
      <c r="AR80" s="343"/>
      <c r="AS80" s="35"/>
    </row>
    <row r="81" spans="40:44" ht="18" customHeight="1" x14ac:dyDescent="0.2">
      <c r="AN81" s="579">
        <f>'35【建築事業】（入力用）'!AN81</f>
        <v>0</v>
      </c>
      <c r="AO81" s="579"/>
      <c r="AP81" s="579"/>
      <c r="AQ81" s="579"/>
      <c r="AR81" s="579"/>
    </row>
    <row r="82" spans="40:44" ht="31.9" customHeight="1" x14ac:dyDescent="0.2">
      <c r="AN82" s="32"/>
      <c r="AO82" s="32"/>
      <c r="AP82" s="32"/>
      <c r="AQ82" s="32"/>
      <c r="AR82" s="32"/>
    </row>
  </sheetData>
  <sheetProtection selectLockedCells="1"/>
  <dataConsolidate/>
  <mergeCells count="314">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B9:I12"/>
    <mergeCell ref="J10:J12"/>
    <mergeCell ref="K10:K12"/>
    <mergeCell ref="L10:L12"/>
    <mergeCell ref="J9:K9"/>
    <mergeCell ref="S10:S12"/>
    <mergeCell ref="B13:I15"/>
    <mergeCell ref="J13:N15"/>
    <mergeCell ref="V14:Y15"/>
    <mergeCell ref="O13:U15"/>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2D313-8105-4CEC-B4CE-538E098BBBFA}">
  <sheetPr>
    <tabColor indexed="50"/>
  </sheetPr>
  <dimension ref="A1:AT82"/>
  <sheetViews>
    <sheetView workbookViewId="0"/>
  </sheetViews>
  <sheetFormatPr defaultColWidth="0" defaultRowHeight="0" customHeight="1" zeroHeight="1" x14ac:dyDescent="0.2"/>
  <cols>
    <col min="1" max="1" width="1.453125" style="1" customWidth="1"/>
    <col min="2" max="14" width="3.6328125" style="1" customWidth="1"/>
    <col min="15" max="18" width="3.08984375" style="1" customWidth="1"/>
    <col min="19" max="19" width="3" style="1" customWidth="1"/>
    <col min="20" max="24" width="3.08984375" style="1" customWidth="1"/>
    <col min="25" max="25" width="2.08984375" style="1" customWidth="1"/>
    <col min="26" max="28" width="3.08984375" style="1" customWidth="1"/>
    <col min="29" max="29" width="2.08984375" style="1" customWidth="1"/>
    <col min="30" max="32" width="3.08984375" style="1" customWidth="1"/>
    <col min="33" max="33" width="2.08984375" style="1" customWidth="1"/>
    <col min="34" max="36" width="3.08984375" style="1" customWidth="1"/>
    <col min="37" max="37" width="2.08984375" style="1" customWidth="1"/>
    <col min="38" max="43" width="3.08984375" style="1" customWidth="1"/>
    <col min="44" max="44" width="1.26953125" style="1" customWidth="1"/>
    <col min="45" max="45" width="2" style="1" customWidth="1"/>
    <col min="46" max="46" width="1.36328125" style="1" customWidth="1"/>
    <col min="47" max="16384" width="9" style="1" hidden="1"/>
  </cols>
  <sheetData>
    <row r="1" spans="1:45" ht="6" customHeight="1" x14ac:dyDescent="0.2"/>
    <row r="2" spans="1:45" ht="24" customHeight="1" x14ac:dyDescent="0.2">
      <c r="X2" s="3"/>
      <c r="Y2" s="3"/>
    </row>
    <row r="3" spans="1:45"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5">
      <c r="B4" s="2" t="s">
        <v>9</v>
      </c>
      <c r="U4" s="6" t="s">
        <v>81</v>
      </c>
      <c r="V4" s="4"/>
      <c r="W4" s="4"/>
      <c r="X4" s="4"/>
      <c r="Y4" s="4"/>
      <c r="AC4" s="9"/>
    </row>
    <row r="5" spans="1:45" ht="13.15" customHeight="1" x14ac:dyDescent="0.2">
      <c r="M5" s="7"/>
      <c r="N5" s="541" t="s">
        <v>39</v>
      </c>
      <c r="O5" s="541"/>
      <c r="P5" s="541"/>
      <c r="Q5" s="541"/>
      <c r="R5" s="541"/>
      <c r="S5" s="541"/>
      <c r="T5" s="541"/>
      <c r="U5" s="541"/>
      <c r="V5" s="541"/>
      <c r="W5" s="541"/>
      <c r="X5" s="541"/>
      <c r="Y5" s="541"/>
      <c r="Z5" s="541"/>
      <c r="AA5" s="541"/>
      <c r="AB5" s="541"/>
      <c r="AC5" s="541"/>
      <c r="AD5" s="541"/>
      <c r="AE5" s="541"/>
      <c r="AF5" s="7"/>
      <c r="AM5" s="460" t="s">
        <v>74</v>
      </c>
      <c r="AN5" s="606"/>
      <c r="AO5" s="606"/>
      <c r="AP5" s="607"/>
    </row>
    <row r="6" spans="1:45" ht="13.15" customHeight="1" x14ac:dyDescent="0.2">
      <c r="M6" s="8"/>
      <c r="N6" s="542"/>
      <c r="O6" s="542"/>
      <c r="P6" s="542"/>
      <c r="Q6" s="542"/>
      <c r="R6" s="542"/>
      <c r="S6" s="542"/>
      <c r="T6" s="542"/>
      <c r="U6" s="542"/>
      <c r="V6" s="542"/>
      <c r="W6" s="542"/>
      <c r="X6" s="542"/>
      <c r="Y6" s="542"/>
      <c r="Z6" s="542"/>
      <c r="AA6" s="542"/>
      <c r="AB6" s="542"/>
      <c r="AC6" s="542"/>
      <c r="AD6" s="542"/>
      <c r="AE6" s="542"/>
      <c r="AF6" s="8"/>
      <c r="AM6" s="608"/>
      <c r="AN6" s="609"/>
      <c r="AO6" s="609"/>
      <c r="AP6" s="610"/>
    </row>
    <row r="7" spans="1:45" ht="12.75" customHeight="1" x14ac:dyDescent="0.2">
      <c r="AM7" s="40"/>
      <c r="AN7" s="40"/>
    </row>
    <row r="8" spans="1:45" ht="6" customHeight="1" x14ac:dyDescent="0.2"/>
    <row r="9" spans="1:45" ht="12" customHeight="1" x14ac:dyDescent="0.2">
      <c r="B9" s="466" t="s">
        <v>2</v>
      </c>
      <c r="C9" s="467"/>
      <c r="D9" s="467"/>
      <c r="E9" s="467"/>
      <c r="F9" s="467"/>
      <c r="G9" s="467"/>
      <c r="H9" s="467"/>
      <c r="I9" s="557"/>
      <c r="J9" s="469" t="s">
        <v>10</v>
      </c>
      <c r="K9" s="469"/>
      <c r="L9" s="41" t="s">
        <v>3</v>
      </c>
      <c r="M9" s="469" t="s">
        <v>11</v>
      </c>
      <c r="N9" s="469"/>
      <c r="O9" s="470" t="s">
        <v>12</v>
      </c>
      <c r="P9" s="469"/>
      <c r="Q9" s="469"/>
      <c r="R9" s="469"/>
      <c r="S9" s="469"/>
      <c r="T9" s="469"/>
      <c r="U9" s="469" t="s">
        <v>13</v>
      </c>
      <c r="V9" s="469"/>
      <c r="W9" s="469"/>
      <c r="AL9" s="471">
        <f>'35【建築事業】（入力用）'!AL9</f>
        <v>0</v>
      </c>
      <c r="AM9" s="632"/>
      <c r="AN9" s="406" t="s">
        <v>4</v>
      </c>
      <c r="AO9" s="406"/>
      <c r="AP9" s="472">
        <f>'35【建築事業】（入力用）'!AP9</f>
        <v>0</v>
      </c>
      <c r="AQ9" s="472"/>
      <c r="AR9" s="406" t="s">
        <v>5</v>
      </c>
      <c r="AS9" s="407"/>
    </row>
    <row r="10" spans="1:45" ht="13.9" customHeight="1" x14ac:dyDescent="0.2">
      <c r="B10" s="467"/>
      <c r="C10" s="467"/>
      <c r="D10" s="467"/>
      <c r="E10" s="467"/>
      <c r="F10" s="467"/>
      <c r="G10" s="467"/>
      <c r="H10" s="467"/>
      <c r="I10" s="557"/>
      <c r="J10" s="412" t="str">
        <f>'35【建築事業】（入力用）'!J10</f>
        <v>1</v>
      </c>
      <c r="K10" s="558" t="str">
        <f>'35【建築事業】（入力用）'!K10</f>
        <v>1</v>
      </c>
      <c r="L10" s="412" t="str">
        <f>'35【建築事業】（入力用）'!L10</f>
        <v>1</v>
      </c>
      <c r="M10" s="560" t="str">
        <f>'35【建築事業】（入力用）'!M10</f>
        <v>0</v>
      </c>
      <c r="N10" s="549" t="str">
        <f>'35【建築事業】（入力用）'!N10</f>
        <v>5</v>
      </c>
      <c r="O10" s="412" t="str">
        <f>'35【建築事業】（入力用）'!O10</f>
        <v>9</v>
      </c>
      <c r="P10" s="547" t="str">
        <f>'35【建築事業】（入力用）'!P10</f>
        <v>3</v>
      </c>
      <c r="Q10" s="547" t="str">
        <f>'35【建築事業】（入力用）'!Q10</f>
        <v>6</v>
      </c>
      <c r="R10" s="547" t="str">
        <f>'35【建築事業】（入力用）'!R10</f>
        <v>0</v>
      </c>
      <c r="S10" s="547" t="str">
        <f>'35【建築事業】（入力用）'!S10</f>
        <v>1</v>
      </c>
      <c r="T10" s="549" t="str">
        <f>'35【建築事業】（入力用）'!T10</f>
        <v>5</v>
      </c>
      <c r="U10" s="413">
        <f>'38【既設建築物設備工事業】（入力用）'!U10</f>
        <v>0</v>
      </c>
      <c r="V10" s="548">
        <f>'38【既設建築物設備工事業】（入力用）'!V10</f>
        <v>0</v>
      </c>
      <c r="W10" s="552">
        <f>'38【既設建築物設備工事業】（入力用）'!W10</f>
        <v>0</v>
      </c>
      <c r="AL10" s="633"/>
      <c r="AM10" s="634"/>
      <c r="AN10" s="408"/>
      <c r="AO10" s="408"/>
      <c r="AP10" s="474"/>
      <c r="AQ10" s="474"/>
      <c r="AR10" s="408"/>
      <c r="AS10" s="409"/>
    </row>
    <row r="11" spans="1:45" ht="9" customHeight="1" x14ac:dyDescent="0.2">
      <c r="B11" s="467"/>
      <c r="C11" s="467"/>
      <c r="D11" s="467"/>
      <c r="E11" s="467"/>
      <c r="F11" s="467"/>
      <c r="G11" s="467"/>
      <c r="H11" s="467"/>
      <c r="I11" s="557"/>
      <c r="J11" s="413"/>
      <c r="K11" s="559"/>
      <c r="L11" s="413"/>
      <c r="M11" s="561"/>
      <c r="N11" s="550"/>
      <c r="O11" s="413"/>
      <c r="P11" s="548"/>
      <c r="Q11" s="548"/>
      <c r="R11" s="548"/>
      <c r="S11" s="548"/>
      <c r="T11" s="550"/>
      <c r="U11" s="413"/>
      <c r="V11" s="548"/>
      <c r="W11" s="552"/>
      <c r="AL11" s="635"/>
      <c r="AM11" s="636"/>
      <c r="AN11" s="410"/>
      <c r="AO11" s="410"/>
      <c r="AP11" s="476"/>
      <c r="AQ11" s="476"/>
      <c r="AR11" s="410"/>
      <c r="AS11" s="411"/>
    </row>
    <row r="12" spans="1:45" ht="6" customHeight="1" x14ac:dyDescent="0.2">
      <c r="B12" s="468"/>
      <c r="C12" s="468"/>
      <c r="D12" s="468"/>
      <c r="E12" s="468"/>
      <c r="F12" s="468"/>
      <c r="G12" s="468"/>
      <c r="H12" s="468"/>
      <c r="I12" s="347"/>
      <c r="J12" s="413"/>
      <c r="K12" s="559"/>
      <c r="L12" s="413"/>
      <c r="M12" s="561"/>
      <c r="N12" s="550"/>
      <c r="O12" s="413"/>
      <c r="P12" s="548"/>
      <c r="Q12" s="548"/>
      <c r="R12" s="548"/>
      <c r="S12" s="548"/>
      <c r="T12" s="550"/>
      <c r="U12" s="413"/>
      <c r="V12" s="548"/>
      <c r="W12" s="552"/>
    </row>
    <row r="13" spans="1:45" s="3" customFormat="1" ht="15" customHeight="1" x14ac:dyDescent="0.2">
      <c r="A13" s="1"/>
      <c r="B13" s="391" t="s">
        <v>14</v>
      </c>
      <c r="C13" s="392"/>
      <c r="D13" s="392"/>
      <c r="E13" s="392"/>
      <c r="F13" s="392"/>
      <c r="G13" s="392"/>
      <c r="H13" s="392"/>
      <c r="I13" s="393"/>
      <c r="J13" s="391" t="s">
        <v>6</v>
      </c>
      <c r="K13" s="392"/>
      <c r="L13" s="392"/>
      <c r="M13" s="392"/>
      <c r="N13" s="400"/>
      <c r="O13" s="403" t="s">
        <v>15</v>
      </c>
      <c r="P13" s="392"/>
      <c r="Q13" s="392"/>
      <c r="R13" s="392"/>
      <c r="S13" s="392"/>
      <c r="T13" s="392"/>
      <c r="U13" s="393"/>
      <c r="V13" s="42" t="s">
        <v>30</v>
      </c>
      <c r="W13" s="43"/>
      <c r="X13" s="43"/>
      <c r="Y13" s="426" t="s">
        <v>83</v>
      </c>
      <c r="Z13" s="426"/>
      <c r="AA13" s="426"/>
      <c r="AB13" s="426"/>
      <c r="AC13" s="426"/>
      <c r="AD13" s="426"/>
      <c r="AE13" s="426"/>
      <c r="AF13" s="426"/>
      <c r="AG13" s="426"/>
      <c r="AH13" s="426"/>
      <c r="AI13" s="43"/>
      <c r="AJ13" s="43"/>
      <c r="AK13" s="44"/>
      <c r="AL13" s="45" t="s">
        <v>75</v>
      </c>
      <c r="AM13" s="46"/>
      <c r="AN13" s="428" t="s">
        <v>46</v>
      </c>
      <c r="AO13" s="428"/>
      <c r="AP13" s="428"/>
      <c r="AQ13" s="428"/>
      <c r="AR13" s="428"/>
      <c r="AS13" s="429"/>
    </row>
    <row r="14" spans="1:45" s="3" customFormat="1" ht="13.9" customHeight="1" x14ac:dyDescent="0.2">
      <c r="A14" s="1"/>
      <c r="B14" s="394"/>
      <c r="C14" s="395"/>
      <c r="D14" s="395"/>
      <c r="E14" s="395"/>
      <c r="F14" s="395"/>
      <c r="G14" s="395"/>
      <c r="H14" s="395"/>
      <c r="I14" s="396"/>
      <c r="J14" s="394"/>
      <c r="K14" s="395"/>
      <c r="L14" s="395"/>
      <c r="M14" s="395"/>
      <c r="N14" s="401"/>
      <c r="O14" s="404"/>
      <c r="P14" s="395"/>
      <c r="Q14" s="395"/>
      <c r="R14" s="395"/>
      <c r="S14" s="395"/>
      <c r="T14" s="395"/>
      <c r="U14" s="396"/>
      <c r="V14" s="430" t="s">
        <v>7</v>
      </c>
      <c r="W14" s="431"/>
      <c r="X14" s="431"/>
      <c r="Y14" s="432"/>
      <c r="Z14" s="436" t="s">
        <v>16</v>
      </c>
      <c r="AA14" s="437"/>
      <c r="AB14" s="437"/>
      <c r="AC14" s="438"/>
      <c r="AD14" s="442" t="s">
        <v>17</v>
      </c>
      <c r="AE14" s="443"/>
      <c r="AF14" s="443"/>
      <c r="AG14" s="444"/>
      <c r="AH14" s="604" t="s">
        <v>41</v>
      </c>
      <c r="AI14" s="406"/>
      <c r="AJ14" s="406"/>
      <c r="AK14" s="407"/>
      <c r="AL14" s="553" t="s">
        <v>18</v>
      </c>
      <c r="AM14" s="554"/>
      <c r="AN14" s="456" t="s">
        <v>19</v>
      </c>
      <c r="AO14" s="457"/>
      <c r="AP14" s="457"/>
      <c r="AQ14" s="457"/>
      <c r="AR14" s="458"/>
      <c r="AS14" s="459"/>
    </row>
    <row r="15" spans="1:45" s="3" customFormat="1" ht="13.9" customHeight="1" x14ac:dyDescent="0.2">
      <c r="A15" s="1"/>
      <c r="B15" s="397"/>
      <c r="C15" s="398"/>
      <c r="D15" s="398"/>
      <c r="E15" s="398"/>
      <c r="F15" s="398"/>
      <c r="G15" s="398"/>
      <c r="H15" s="398"/>
      <c r="I15" s="399"/>
      <c r="J15" s="397"/>
      <c r="K15" s="398"/>
      <c r="L15" s="398"/>
      <c r="M15" s="398"/>
      <c r="N15" s="402"/>
      <c r="O15" s="405"/>
      <c r="P15" s="398"/>
      <c r="Q15" s="398"/>
      <c r="R15" s="398"/>
      <c r="S15" s="398"/>
      <c r="T15" s="398"/>
      <c r="U15" s="399"/>
      <c r="V15" s="433"/>
      <c r="W15" s="434"/>
      <c r="X15" s="434"/>
      <c r="Y15" s="435"/>
      <c r="Z15" s="439"/>
      <c r="AA15" s="440"/>
      <c r="AB15" s="440"/>
      <c r="AC15" s="441"/>
      <c r="AD15" s="445"/>
      <c r="AE15" s="446"/>
      <c r="AF15" s="446"/>
      <c r="AG15" s="447"/>
      <c r="AH15" s="605"/>
      <c r="AI15" s="410"/>
      <c r="AJ15" s="410"/>
      <c r="AK15" s="411"/>
      <c r="AL15" s="555"/>
      <c r="AM15" s="556"/>
      <c r="AN15" s="389"/>
      <c r="AO15" s="389"/>
      <c r="AP15" s="389"/>
      <c r="AQ15" s="389"/>
      <c r="AR15" s="389"/>
      <c r="AS15" s="390"/>
    </row>
    <row r="16" spans="1:45" ht="18" customHeight="1" x14ac:dyDescent="0.2">
      <c r="B16" s="592">
        <f>'38【既設建築物設備工事業】（入力用）'!B16</f>
        <v>0</v>
      </c>
      <c r="C16" s="593"/>
      <c r="D16" s="593"/>
      <c r="E16" s="593"/>
      <c r="F16" s="593"/>
      <c r="G16" s="593"/>
      <c r="H16" s="593"/>
      <c r="I16" s="594"/>
      <c r="J16" s="592">
        <f>'38【既設建築物設備工事業】（入力用）'!J16</f>
        <v>0</v>
      </c>
      <c r="K16" s="593"/>
      <c r="L16" s="593"/>
      <c r="M16" s="593"/>
      <c r="N16" s="595"/>
      <c r="O16" s="47">
        <f>'38【既設建築物設備工事業】（入力用）'!O16</f>
        <v>0</v>
      </c>
      <c r="P16" s="48" t="s">
        <v>0</v>
      </c>
      <c r="Q16" s="47">
        <f>'38【既設建築物設備工事業】（入力用）'!Q16</f>
        <v>0</v>
      </c>
      <c r="R16" s="48" t="s">
        <v>1</v>
      </c>
      <c r="S16" s="47">
        <f>'38【既設建築物設備工事業】（入力用）'!S16</f>
        <v>0</v>
      </c>
      <c r="T16" s="377" t="s">
        <v>20</v>
      </c>
      <c r="U16" s="377"/>
      <c r="V16" s="378"/>
      <c r="W16" s="379"/>
      <c r="X16" s="379"/>
      <c r="Y16" s="49" t="s">
        <v>8</v>
      </c>
      <c r="Z16" s="50"/>
      <c r="AA16" s="51"/>
      <c r="AB16" s="51"/>
      <c r="AC16" s="49" t="s">
        <v>8</v>
      </c>
      <c r="AD16" s="50"/>
      <c r="AE16" s="51"/>
      <c r="AF16" s="51"/>
      <c r="AG16" s="52" t="s">
        <v>8</v>
      </c>
      <c r="AH16" s="629"/>
      <c r="AI16" s="630"/>
      <c r="AJ16" s="630"/>
      <c r="AK16" s="631"/>
      <c r="AL16" s="152"/>
      <c r="AM16" s="153"/>
      <c r="AN16" s="365"/>
      <c r="AO16" s="366"/>
      <c r="AP16" s="366"/>
      <c r="AQ16" s="366"/>
      <c r="AR16" s="366"/>
      <c r="AS16" s="52" t="s">
        <v>8</v>
      </c>
    </row>
    <row r="17" spans="2:45" ht="18" customHeight="1" x14ac:dyDescent="0.2">
      <c r="B17" s="625"/>
      <c r="C17" s="626"/>
      <c r="D17" s="626"/>
      <c r="E17" s="626"/>
      <c r="F17" s="626"/>
      <c r="G17" s="626"/>
      <c r="H17" s="626"/>
      <c r="I17" s="627"/>
      <c r="J17" s="625"/>
      <c r="K17" s="626"/>
      <c r="L17" s="626"/>
      <c r="M17" s="626"/>
      <c r="N17" s="628"/>
      <c r="O17" s="26">
        <f>'38【既設建築物設備工事業】（入力用）'!O17</f>
        <v>0</v>
      </c>
      <c r="P17" s="11" t="s">
        <v>0</v>
      </c>
      <c r="Q17" s="26">
        <f>'38【既設建築物設備工事業】（入力用）'!Q17</f>
        <v>0</v>
      </c>
      <c r="R17" s="11" t="s">
        <v>1</v>
      </c>
      <c r="S17" s="26">
        <f>'38【既設建築物設備工事業】（入力用）'!S17</f>
        <v>0</v>
      </c>
      <c r="T17" s="380" t="s">
        <v>21</v>
      </c>
      <c r="U17" s="380"/>
      <c r="V17" s="340">
        <f>'38【既設建築物設備工事業】（入力用）'!V17</f>
        <v>0</v>
      </c>
      <c r="W17" s="341"/>
      <c r="X17" s="341"/>
      <c r="Y17" s="341"/>
      <c r="Z17" s="340">
        <f>'38【既設建築物設備工事業】（入力用）'!Z17</f>
        <v>0</v>
      </c>
      <c r="AA17" s="341"/>
      <c r="AB17" s="341"/>
      <c r="AC17" s="341"/>
      <c r="AD17" s="340">
        <f>'38【既設建築物設備工事業】（入力用）'!AD17</f>
        <v>0</v>
      </c>
      <c r="AE17" s="341"/>
      <c r="AF17" s="341"/>
      <c r="AG17" s="341"/>
      <c r="AH17" s="340">
        <f>'38【既設建築物設備工事業】（入力用）'!AH17</f>
        <v>0</v>
      </c>
      <c r="AI17" s="341"/>
      <c r="AJ17" s="341"/>
      <c r="AK17" s="368"/>
      <c r="AL17" s="345" t="str">
        <f>'38【既設建築物設備工事業】（入力用）'!AL17</f>
        <v/>
      </c>
      <c r="AM17" s="582"/>
      <c r="AN17" s="342">
        <f>'38【既設建築物設備工事業】（入力用）'!AN17</f>
        <v>0</v>
      </c>
      <c r="AO17" s="343"/>
      <c r="AP17" s="343"/>
      <c r="AQ17" s="343"/>
      <c r="AR17" s="343"/>
      <c r="AS17" s="35"/>
    </row>
    <row r="18" spans="2:45" ht="18" customHeight="1" x14ac:dyDescent="0.2">
      <c r="B18" s="592">
        <f>'38【既設建築物設備工事業】（入力用）'!B18</f>
        <v>0</v>
      </c>
      <c r="C18" s="593"/>
      <c r="D18" s="593"/>
      <c r="E18" s="593"/>
      <c r="F18" s="593"/>
      <c r="G18" s="593"/>
      <c r="H18" s="593"/>
      <c r="I18" s="594"/>
      <c r="J18" s="592">
        <f>'38【既設建築物設備工事業】（入力用）'!J18</f>
        <v>0</v>
      </c>
      <c r="K18" s="593"/>
      <c r="L18" s="593"/>
      <c r="M18" s="593"/>
      <c r="N18" s="595"/>
      <c r="O18" s="47">
        <f>'38【既設建築物設備工事業】（入力用）'!O18</f>
        <v>0</v>
      </c>
      <c r="P18" s="48" t="s">
        <v>0</v>
      </c>
      <c r="Q18" s="47">
        <f>'38【既設建築物設備工事業】（入力用）'!Q18</f>
        <v>0</v>
      </c>
      <c r="R18" s="48" t="s">
        <v>1</v>
      </c>
      <c r="S18" s="47">
        <f>'38【既設建築物設備工事業】（入力用）'!S18</f>
        <v>0</v>
      </c>
      <c r="T18" s="377" t="s">
        <v>20</v>
      </c>
      <c r="U18" s="377"/>
      <c r="V18" s="378"/>
      <c r="W18" s="379"/>
      <c r="X18" s="379"/>
      <c r="Y18" s="54"/>
      <c r="Z18" s="55"/>
      <c r="AA18" s="56"/>
      <c r="AB18" s="56"/>
      <c r="AC18" s="54"/>
      <c r="AD18" s="55"/>
      <c r="AE18" s="56"/>
      <c r="AF18" s="56"/>
      <c r="AG18" s="54"/>
      <c r="AH18" s="365"/>
      <c r="AI18" s="366"/>
      <c r="AJ18" s="366"/>
      <c r="AK18" s="367"/>
      <c r="AL18" s="148"/>
      <c r="AM18" s="149"/>
      <c r="AN18" s="365"/>
      <c r="AO18" s="366"/>
      <c r="AP18" s="366"/>
      <c r="AQ18" s="366"/>
      <c r="AR18" s="366"/>
      <c r="AS18" s="58"/>
    </row>
    <row r="19" spans="2:45" ht="18" customHeight="1" x14ac:dyDescent="0.2">
      <c r="B19" s="625"/>
      <c r="C19" s="626"/>
      <c r="D19" s="626"/>
      <c r="E19" s="626"/>
      <c r="F19" s="626"/>
      <c r="G19" s="626"/>
      <c r="H19" s="626"/>
      <c r="I19" s="627"/>
      <c r="J19" s="625"/>
      <c r="K19" s="626"/>
      <c r="L19" s="626"/>
      <c r="M19" s="626"/>
      <c r="N19" s="628"/>
      <c r="O19" s="26">
        <f>'38【既設建築物設備工事業】（入力用）'!O19</f>
        <v>0</v>
      </c>
      <c r="P19" s="11" t="s">
        <v>0</v>
      </c>
      <c r="Q19" s="26">
        <f>'38【既設建築物設備工事業】（入力用）'!Q19</f>
        <v>0</v>
      </c>
      <c r="R19" s="11" t="s">
        <v>1</v>
      </c>
      <c r="S19" s="26">
        <f>'38【既設建築物設備工事業】（入力用）'!S19</f>
        <v>0</v>
      </c>
      <c r="T19" s="380" t="s">
        <v>21</v>
      </c>
      <c r="U19" s="380"/>
      <c r="V19" s="340">
        <f>'38【既設建築物設備工事業】（入力用）'!V19</f>
        <v>0</v>
      </c>
      <c r="W19" s="341"/>
      <c r="X19" s="341"/>
      <c r="Y19" s="341"/>
      <c r="Z19" s="340">
        <f>'38【既設建築物設備工事業】（入力用）'!Z19</f>
        <v>0</v>
      </c>
      <c r="AA19" s="341"/>
      <c r="AB19" s="341"/>
      <c r="AC19" s="341"/>
      <c r="AD19" s="340">
        <f>'38【既設建築物設備工事業】（入力用）'!AD19</f>
        <v>0</v>
      </c>
      <c r="AE19" s="341"/>
      <c r="AF19" s="341"/>
      <c r="AG19" s="341"/>
      <c r="AH19" s="340">
        <f>'38【既設建築物設備工事業】（入力用）'!AH19</f>
        <v>0</v>
      </c>
      <c r="AI19" s="341"/>
      <c r="AJ19" s="341"/>
      <c r="AK19" s="368"/>
      <c r="AL19" s="345" t="str">
        <f>'38【既設建築物設備工事業】（入力用）'!AL19</f>
        <v/>
      </c>
      <c r="AM19" s="582"/>
      <c r="AN19" s="342">
        <f>'38【既設建築物設備工事業】（入力用）'!AN19</f>
        <v>0</v>
      </c>
      <c r="AO19" s="343"/>
      <c r="AP19" s="343"/>
      <c r="AQ19" s="343"/>
      <c r="AR19" s="343"/>
      <c r="AS19" s="35"/>
    </row>
    <row r="20" spans="2:45" ht="18" customHeight="1" x14ac:dyDescent="0.2">
      <c r="B20" s="592">
        <f>'38【既設建築物設備工事業】（入力用）'!B20</f>
        <v>0</v>
      </c>
      <c r="C20" s="593"/>
      <c r="D20" s="593"/>
      <c r="E20" s="593"/>
      <c r="F20" s="593"/>
      <c r="G20" s="593"/>
      <c r="H20" s="593"/>
      <c r="I20" s="594"/>
      <c r="J20" s="592">
        <f>'38【既設建築物設備工事業】（入力用）'!J20</f>
        <v>0</v>
      </c>
      <c r="K20" s="593"/>
      <c r="L20" s="593"/>
      <c r="M20" s="593"/>
      <c r="N20" s="595"/>
      <c r="O20" s="47">
        <f>'38【既設建築物設備工事業】（入力用）'!O20</f>
        <v>0</v>
      </c>
      <c r="P20" s="48" t="str">
        <f>'38【既設建築物設備工事業】（入力用）'!P20</f>
        <v>年</v>
      </c>
      <c r="Q20" s="47">
        <f>'38【既設建築物設備工事業】（入力用）'!Q20</f>
        <v>0</v>
      </c>
      <c r="R20" s="48" t="s">
        <v>32</v>
      </c>
      <c r="S20" s="47">
        <f>'38【既設建築物設備工事業】（入力用）'!S20</f>
        <v>0</v>
      </c>
      <c r="T20" s="377" t="s">
        <v>33</v>
      </c>
      <c r="U20" s="377"/>
      <c r="V20" s="378"/>
      <c r="W20" s="379"/>
      <c r="X20" s="379"/>
      <c r="Y20" s="54"/>
      <c r="Z20" s="55"/>
      <c r="AA20" s="56"/>
      <c r="AB20" s="56"/>
      <c r="AC20" s="54"/>
      <c r="AD20" s="55"/>
      <c r="AE20" s="56"/>
      <c r="AF20" s="56"/>
      <c r="AG20" s="54"/>
      <c r="AH20" s="365"/>
      <c r="AI20" s="366"/>
      <c r="AJ20" s="366"/>
      <c r="AK20" s="367"/>
      <c r="AL20" s="148"/>
      <c r="AM20" s="149"/>
      <c r="AN20" s="365"/>
      <c r="AO20" s="366"/>
      <c r="AP20" s="366"/>
      <c r="AQ20" s="366"/>
      <c r="AR20" s="366"/>
      <c r="AS20" s="58"/>
    </row>
    <row r="21" spans="2:45" ht="18" customHeight="1" x14ac:dyDescent="0.2">
      <c r="B21" s="586"/>
      <c r="C21" s="587"/>
      <c r="D21" s="587"/>
      <c r="E21" s="587"/>
      <c r="F21" s="587"/>
      <c r="G21" s="587"/>
      <c r="H21" s="587"/>
      <c r="I21" s="588"/>
      <c r="J21" s="586"/>
      <c r="K21" s="587"/>
      <c r="L21" s="587"/>
      <c r="M21" s="587"/>
      <c r="N21" s="590"/>
      <c r="O21" s="27">
        <f>'38【既設建築物設備工事業】（入力用）'!O21</f>
        <v>0</v>
      </c>
      <c r="P21" s="33" t="s">
        <v>31</v>
      </c>
      <c r="Q21" s="27">
        <f>'38【既設建築物設備工事業】（入力用）'!Q21</f>
        <v>0</v>
      </c>
      <c r="R21" s="33" t="s">
        <v>32</v>
      </c>
      <c r="S21" s="27">
        <f>'38【既設建築物設備工事業】（入力用）'!S21</f>
        <v>0</v>
      </c>
      <c r="T21" s="591" t="s">
        <v>34</v>
      </c>
      <c r="U21" s="591"/>
      <c r="V21" s="342">
        <f>'38【既設建築物設備工事業】（入力用）'!V21</f>
        <v>0</v>
      </c>
      <c r="W21" s="343"/>
      <c r="X21" s="343"/>
      <c r="Y21" s="344"/>
      <c r="Z21" s="342">
        <f>'38【既設建築物設備工事業】（入力用）'!Z21</f>
        <v>0</v>
      </c>
      <c r="AA21" s="343"/>
      <c r="AB21" s="343"/>
      <c r="AC21" s="343"/>
      <c r="AD21" s="342">
        <f>'38【既設建築物設備工事業】（入力用）'!AD21</f>
        <v>0</v>
      </c>
      <c r="AE21" s="343"/>
      <c r="AF21" s="343"/>
      <c r="AG21" s="343"/>
      <c r="AH21" s="340">
        <f>'38【既設建築物設備工事業】（入力用）'!AH21</f>
        <v>0</v>
      </c>
      <c r="AI21" s="341"/>
      <c r="AJ21" s="341"/>
      <c r="AK21" s="368"/>
      <c r="AL21" s="345" t="str">
        <f>'38【既設建築物設備工事業】（入力用）'!AL21</f>
        <v/>
      </c>
      <c r="AM21" s="582"/>
      <c r="AN21" s="342">
        <f>'38【既設建築物設備工事業】（入力用）'!AN21</f>
        <v>0</v>
      </c>
      <c r="AO21" s="343"/>
      <c r="AP21" s="343"/>
      <c r="AQ21" s="343"/>
      <c r="AR21" s="343"/>
      <c r="AS21" s="35"/>
    </row>
    <row r="22" spans="2:45" ht="18" customHeight="1" x14ac:dyDescent="0.2">
      <c r="B22" s="583">
        <f>'38【既設建築物設備工事業】（入力用）'!B22</f>
        <v>0</v>
      </c>
      <c r="C22" s="584"/>
      <c r="D22" s="584"/>
      <c r="E22" s="584"/>
      <c r="F22" s="584"/>
      <c r="G22" s="584"/>
      <c r="H22" s="584"/>
      <c r="I22" s="585"/>
      <c r="J22" s="583">
        <f>'38【既設建築物設備工事業】（入力用）'!J22</f>
        <v>0</v>
      </c>
      <c r="K22" s="584"/>
      <c r="L22" s="584"/>
      <c r="M22" s="584"/>
      <c r="N22" s="589"/>
      <c r="O22" s="26">
        <f>'38【既設建築物設備工事業】（入力用）'!O22</f>
        <v>0</v>
      </c>
      <c r="P22" s="11" t="s">
        <v>31</v>
      </c>
      <c r="Q22" s="26">
        <f>'38【既設建築物設備工事業】（入力用）'!Q22</f>
        <v>0</v>
      </c>
      <c r="R22" s="11" t="s">
        <v>32</v>
      </c>
      <c r="S22" s="26">
        <f>'38【既設建築物設備工事業】（入力用）'!S22</f>
        <v>0</v>
      </c>
      <c r="T22" s="380" t="s">
        <v>33</v>
      </c>
      <c r="U22" s="380"/>
      <c r="V22" s="378"/>
      <c r="W22" s="379"/>
      <c r="X22" s="379"/>
      <c r="Y22" s="25"/>
      <c r="Z22" s="59"/>
      <c r="AA22" s="36"/>
      <c r="AB22" s="36"/>
      <c r="AC22" s="25"/>
      <c r="AD22" s="59"/>
      <c r="AE22" s="36"/>
      <c r="AF22" s="36"/>
      <c r="AG22" s="25"/>
      <c r="AH22" s="365"/>
      <c r="AI22" s="366"/>
      <c r="AJ22" s="366"/>
      <c r="AK22" s="367"/>
      <c r="AL22" s="150"/>
      <c r="AM22" s="151"/>
      <c r="AN22" s="365"/>
      <c r="AO22" s="366"/>
      <c r="AP22" s="366"/>
      <c r="AQ22" s="366"/>
      <c r="AR22" s="366"/>
      <c r="AS22" s="58"/>
    </row>
    <row r="23" spans="2:45" ht="18" customHeight="1" x14ac:dyDescent="0.2">
      <c r="B23" s="586"/>
      <c r="C23" s="587"/>
      <c r="D23" s="587"/>
      <c r="E23" s="587"/>
      <c r="F23" s="587"/>
      <c r="G23" s="587"/>
      <c r="H23" s="587"/>
      <c r="I23" s="588"/>
      <c r="J23" s="586"/>
      <c r="K23" s="587"/>
      <c r="L23" s="587"/>
      <c r="M23" s="587"/>
      <c r="N23" s="590"/>
      <c r="O23" s="27">
        <f>'38【既設建築物設備工事業】（入力用）'!O23</f>
        <v>0</v>
      </c>
      <c r="P23" s="33" t="s">
        <v>31</v>
      </c>
      <c r="Q23" s="27">
        <f>'38【既設建築物設備工事業】（入力用）'!Q23</f>
        <v>0</v>
      </c>
      <c r="R23" s="33" t="s">
        <v>32</v>
      </c>
      <c r="S23" s="27">
        <f>'38【既設建築物設備工事業】（入力用）'!S23</f>
        <v>0</v>
      </c>
      <c r="T23" s="591" t="s">
        <v>34</v>
      </c>
      <c r="U23" s="591"/>
      <c r="V23" s="340">
        <f>'38【既設建築物設備工事業】（入力用）'!V23</f>
        <v>0</v>
      </c>
      <c r="W23" s="341"/>
      <c r="X23" s="341"/>
      <c r="Y23" s="341"/>
      <c r="Z23" s="340">
        <f>'38【既設建築物設備工事業】（入力用）'!Z23</f>
        <v>0</v>
      </c>
      <c r="AA23" s="341"/>
      <c r="AB23" s="341"/>
      <c r="AC23" s="341"/>
      <c r="AD23" s="340">
        <f>'38【既設建築物設備工事業】（入力用）'!AD23</f>
        <v>0</v>
      </c>
      <c r="AE23" s="341"/>
      <c r="AF23" s="341"/>
      <c r="AG23" s="341"/>
      <c r="AH23" s="340">
        <f>'38【既設建築物設備工事業】（入力用）'!AH23</f>
        <v>0</v>
      </c>
      <c r="AI23" s="341"/>
      <c r="AJ23" s="341"/>
      <c r="AK23" s="368"/>
      <c r="AL23" s="345" t="str">
        <f>'38【既設建築物設備工事業】（入力用）'!AL23</f>
        <v/>
      </c>
      <c r="AM23" s="582"/>
      <c r="AN23" s="342">
        <f>'38【既設建築物設備工事業】（入力用）'!AN23</f>
        <v>0</v>
      </c>
      <c r="AO23" s="343"/>
      <c r="AP23" s="343"/>
      <c r="AQ23" s="343"/>
      <c r="AR23" s="343"/>
      <c r="AS23" s="35"/>
    </row>
    <row r="24" spans="2:45" ht="18" customHeight="1" x14ac:dyDescent="0.2">
      <c r="B24" s="583">
        <f>'38【既設建築物設備工事業】（入力用）'!B24</f>
        <v>0</v>
      </c>
      <c r="C24" s="584"/>
      <c r="D24" s="584"/>
      <c r="E24" s="584"/>
      <c r="F24" s="584"/>
      <c r="G24" s="584"/>
      <c r="H24" s="584"/>
      <c r="I24" s="585"/>
      <c r="J24" s="583">
        <f>'38【既設建築物設備工事業】（入力用）'!J24</f>
        <v>0</v>
      </c>
      <c r="K24" s="584"/>
      <c r="L24" s="584"/>
      <c r="M24" s="584"/>
      <c r="N24" s="589"/>
      <c r="O24" s="26">
        <f>'38【既設建築物設備工事業】（入力用）'!O24</f>
        <v>0</v>
      </c>
      <c r="P24" s="11" t="s">
        <v>31</v>
      </c>
      <c r="Q24" s="26">
        <f>'38【既設建築物設備工事業】（入力用）'!Q24</f>
        <v>0</v>
      </c>
      <c r="R24" s="11" t="s">
        <v>32</v>
      </c>
      <c r="S24" s="26">
        <f>'38【既設建築物設備工事業】（入力用）'!S24</f>
        <v>0</v>
      </c>
      <c r="T24" s="380" t="s">
        <v>33</v>
      </c>
      <c r="U24" s="380"/>
      <c r="V24" s="378"/>
      <c r="W24" s="379"/>
      <c r="X24" s="379"/>
      <c r="Y24" s="54"/>
      <c r="Z24" s="55"/>
      <c r="AA24" s="56"/>
      <c r="AB24" s="56"/>
      <c r="AC24" s="54"/>
      <c r="AD24" s="55"/>
      <c r="AE24" s="56"/>
      <c r="AF24" s="56"/>
      <c r="AG24" s="54"/>
      <c r="AH24" s="365"/>
      <c r="AI24" s="366"/>
      <c r="AJ24" s="366"/>
      <c r="AK24" s="367"/>
      <c r="AL24" s="150"/>
      <c r="AM24" s="151"/>
      <c r="AN24" s="365"/>
      <c r="AO24" s="366"/>
      <c r="AP24" s="366"/>
      <c r="AQ24" s="366"/>
      <c r="AR24" s="366"/>
      <c r="AS24" s="58"/>
    </row>
    <row r="25" spans="2:45" ht="18" customHeight="1" x14ac:dyDescent="0.2">
      <c r="B25" s="586"/>
      <c r="C25" s="587"/>
      <c r="D25" s="587"/>
      <c r="E25" s="587"/>
      <c r="F25" s="587"/>
      <c r="G25" s="587"/>
      <c r="H25" s="587"/>
      <c r="I25" s="588"/>
      <c r="J25" s="586"/>
      <c r="K25" s="587"/>
      <c r="L25" s="587"/>
      <c r="M25" s="587"/>
      <c r="N25" s="590"/>
      <c r="O25" s="27">
        <f>'38【既設建築物設備工事業】（入力用）'!O25</f>
        <v>0</v>
      </c>
      <c r="P25" s="33" t="s">
        <v>31</v>
      </c>
      <c r="Q25" s="27">
        <f>'38【既設建築物設備工事業】（入力用）'!Q25</f>
        <v>0</v>
      </c>
      <c r="R25" s="33" t="s">
        <v>32</v>
      </c>
      <c r="S25" s="27">
        <f>'38【既設建築物設備工事業】（入力用）'!S25</f>
        <v>0</v>
      </c>
      <c r="T25" s="591" t="s">
        <v>34</v>
      </c>
      <c r="U25" s="591"/>
      <c r="V25" s="340">
        <f>'35【建築事業】（入力用）'!V25</f>
        <v>0</v>
      </c>
      <c r="W25" s="341"/>
      <c r="X25" s="341"/>
      <c r="Y25" s="341"/>
      <c r="Z25" s="340">
        <f>'38【既設建築物設備工事業】（入力用）'!Z25</f>
        <v>0</v>
      </c>
      <c r="AA25" s="341"/>
      <c r="AB25" s="341"/>
      <c r="AC25" s="341"/>
      <c r="AD25" s="340">
        <f>'38【既設建築物設備工事業】（入力用）'!AD25</f>
        <v>0</v>
      </c>
      <c r="AE25" s="341"/>
      <c r="AF25" s="341"/>
      <c r="AG25" s="341"/>
      <c r="AH25" s="340">
        <f>'38【既設建築物設備工事業】（入力用）'!AH25</f>
        <v>0</v>
      </c>
      <c r="AI25" s="341"/>
      <c r="AJ25" s="341"/>
      <c r="AK25" s="368"/>
      <c r="AL25" s="345" t="str">
        <f>'38【既設建築物設備工事業】（入力用）'!AL25</f>
        <v/>
      </c>
      <c r="AM25" s="582"/>
      <c r="AN25" s="342">
        <f>'38【既設建築物設備工事業】（入力用）'!AN25</f>
        <v>0</v>
      </c>
      <c r="AO25" s="343"/>
      <c r="AP25" s="343"/>
      <c r="AQ25" s="343"/>
      <c r="AR25" s="343"/>
      <c r="AS25" s="35"/>
    </row>
    <row r="26" spans="2:45" ht="18" customHeight="1" x14ac:dyDescent="0.2">
      <c r="B26" s="347" t="s">
        <v>86</v>
      </c>
      <c r="C26" s="348"/>
      <c r="D26" s="348"/>
      <c r="E26" s="349"/>
      <c r="F26" s="616" t="str">
        <f>'38【既設建築物設備工事業】（入力用）'!F26</f>
        <v>38　既設建築物設備工事業</v>
      </c>
      <c r="G26" s="617"/>
      <c r="H26" s="617"/>
      <c r="I26" s="617"/>
      <c r="J26" s="617"/>
      <c r="K26" s="617"/>
      <c r="L26" s="617"/>
      <c r="M26" s="617"/>
      <c r="N26" s="618"/>
      <c r="O26" s="347" t="s">
        <v>73</v>
      </c>
      <c r="P26" s="348"/>
      <c r="Q26" s="348"/>
      <c r="R26" s="348"/>
      <c r="S26" s="348"/>
      <c r="T26" s="348"/>
      <c r="U26" s="349"/>
      <c r="V26" s="365">
        <f>'35【建築事業】（入力用）'!V26</f>
        <v>0</v>
      </c>
      <c r="W26" s="366"/>
      <c r="X26" s="366"/>
      <c r="Y26" s="367"/>
      <c r="Z26" s="55"/>
      <c r="AA26" s="56"/>
      <c r="AB26" s="56"/>
      <c r="AC26" s="54"/>
      <c r="AD26" s="55"/>
      <c r="AE26" s="56"/>
      <c r="AF26" s="56"/>
      <c r="AG26" s="54"/>
      <c r="AH26" s="365">
        <f>'35【建築事業】（入力用）'!AH26</f>
        <v>0</v>
      </c>
      <c r="AI26" s="366"/>
      <c r="AJ26" s="366"/>
      <c r="AK26" s="367"/>
      <c r="AL26" s="55"/>
      <c r="AM26" s="57"/>
      <c r="AN26" s="365">
        <f>'35【建築事業】（入力用）'!AN26</f>
        <v>0</v>
      </c>
      <c r="AO26" s="366"/>
      <c r="AP26" s="366"/>
      <c r="AQ26" s="366"/>
      <c r="AR26" s="366"/>
      <c r="AS26" s="58"/>
    </row>
    <row r="27" spans="2:45" ht="18" customHeight="1" x14ac:dyDescent="0.2">
      <c r="B27" s="350"/>
      <c r="C27" s="351"/>
      <c r="D27" s="351"/>
      <c r="E27" s="352"/>
      <c r="F27" s="619"/>
      <c r="G27" s="620"/>
      <c r="H27" s="620"/>
      <c r="I27" s="620"/>
      <c r="J27" s="620"/>
      <c r="K27" s="620"/>
      <c r="L27" s="620"/>
      <c r="M27" s="620"/>
      <c r="N27" s="621"/>
      <c r="O27" s="350"/>
      <c r="P27" s="351"/>
      <c r="Q27" s="351"/>
      <c r="R27" s="351"/>
      <c r="S27" s="351"/>
      <c r="T27" s="351"/>
      <c r="U27" s="352"/>
      <c r="V27" s="580">
        <f>'38【既設建築物設備工事業】（入力用）'!V27</f>
        <v>0</v>
      </c>
      <c r="W27" s="534"/>
      <c r="X27" s="534"/>
      <c r="Y27" s="535"/>
      <c r="Z27" s="580">
        <f>'38【既設建築物設備工事業】（入力用）'!Z27</f>
        <v>0</v>
      </c>
      <c r="AA27" s="536"/>
      <c r="AB27" s="536"/>
      <c r="AC27" s="537"/>
      <c r="AD27" s="580">
        <f>'38【既設建築物設備工事業】（入力用）'!AD27</f>
        <v>0</v>
      </c>
      <c r="AE27" s="536"/>
      <c r="AF27" s="536"/>
      <c r="AG27" s="537"/>
      <c r="AH27" s="580">
        <f>'38【既設建築物設備工事業】（入力用）'!AH27</f>
        <v>0</v>
      </c>
      <c r="AI27" s="581"/>
      <c r="AJ27" s="581"/>
      <c r="AK27" s="581"/>
      <c r="AL27" s="59"/>
      <c r="AM27" s="60"/>
      <c r="AN27" s="580">
        <f>'38【既設建築物設備工事業】（入力用）'!AN27</f>
        <v>0</v>
      </c>
      <c r="AO27" s="534"/>
      <c r="AP27" s="534"/>
      <c r="AQ27" s="534"/>
      <c r="AR27" s="534"/>
      <c r="AS27" s="61"/>
    </row>
    <row r="28" spans="2:45" ht="18" customHeight="1" x14ac:dyDescent="0.2">
      <c r="B28" s="353"/>
      <c r="C28" s="354"/>
      <c r="D28" s="354"/>
      <c r="E28" s="355"/>
      <c r="F28" s="622"/>
      <c r="G28" s="623"/>
      <c r="H28" s="623"/>
      <c r="I28" s="623"/>
      <c r="J28" s="623"/>
      <c r="K28" s="623"/>
      <c r="L28" s="623"/>
      <c r="M28" s="623"/>
      <c r="N28" s="624"/>
      <c r="O28" s="353"/>
      <c r="P28" s="354"/>
      <c r="Q28" s="354"/>
      <c r="R28" s="354"/>
      <c r="S28" s="354"/>
      <c r="T28" s="354"/>
      <c r="U28" s="355"/>
      <c r="V28" s="342">
        <f>'35【建築事業】（入力用）'!V28</f>
        <v>0</v>
      </c>
      <c r="W28" s="343"/>
      <c r="X28" s="343"/>
      <c r="Y28" s="344"/>
      <c r="Z28" s="342">
        <f>'35【建築事業】（入力用）'!Z28</f>
        <v>0</v>
      </c>
      <c r="AA28" s="343"/>
      <c r="AB28" s="343"/>
      <c r="AC28" s="344"/>
      <c r="AD28" s="342">
        <f>'35【建築事業】（入力用）'!AD28</f>
        <v>0</v>
      </c>
      <c r="AE28" s="343"/>
      <c r="AF28" s="343"/>
      <c r="AG28" s="344"/>
      <c r="AH28" s="342">
        <f>'35【建築事業】（入力用）'!AH28</f>
        <v>0</v>
      </c>
      <c r="AI28" s="343"/>
      <c r="AJ28" s="343"/>
      <c r="AK28" s="344"/>
      <c r="AL28" s="34"/>
      <c r="AM28" s="35"/>
      <c r="AN28" s="342">
        <f>'35【建築事業】（入力用）'!AN28</f>
        <v>0</v>
      </c>
      <c r="AO28" s="343"/>
      <c r="AP28" s="343"/>
      <c r="AQ28" s="343"/>
      <c r="AR28" s="343"/>
      <c r="AS28" s="35"/>
    </row>
    <row r="29" spans="2:45" ht="15.75" customHeight="1" x14ac:dyDescent="0.2">
      <c r="D29" s="2" t="s">
        <v>22</v>
      </c>
      <c r="AN29" s="579">
        <f>'35【建築事業】（入力用）'!AN29:AR29</f>
        <v>0</v>
      </c>
      <c r="AO29" s="579"/>
      <c r="AP29" s="579"/>
      <c r="AQ29" s="579"/>
      <c r="AR29" s="579"/>
    </row>
    <row r="30" spans="2:45" ht="15" customHeight="1" x14ac:dyDescent="0.2">
      <c r="AG30" s="9"/>
      <c r="AI30" s="10" t="s">
        <v>88</v>
      </c>
      <c r="AJ30" s="613">
        <f>'35【建築事業】（入力用）'!AJ30</f>
        <v>0</v>
      </c>
      <c r="AK30" s="613"/>
      <c r="AL30" s="613"/>
      <c r="AM30" s="380" t="s">
        <v>76</v>
      </c>
      <c r="AN30" s="380"/>
      <c r="AO30" s="614">
        <f>'35【建築事業】（入力用）'!AO30</f>
        <v>0</v>
      </c>
      <c r="AP30" s="614"/>
      <c r="AQ30" s="614"/>
      <c r="AR30" s="37"/>
      <c r="AS30" s="11" t="s">
        <v>77</v>
      </c>
    </row>
    <row r="31" spans="2:45" ht="15" customHeight="1" x14ac:dyDescent="0.2">
      <c r="D31" s="476">
        <f>'35【建築事業】（入力用）'!D31</f>
        <v>7</v>
      </c>
      <c r="E31" s="476"/>
      <c r="F31" s="12" t="s">
        <v>0</v>
      </c>
      <c r="G31" s="476">
        <f>'35【建築事業】（入力用）'!G31</f>
        <v>0</v>
      </c>
      <c r="H31" s="476"/>
      <c r="I31" s="12" t="s">
        <v>1</v>
      </c>
      <c r="J31" s="476">
        <f>'35【建築事業】（入力用）'!J31</f>
        <v>0</v>
      </c>
      <c r="K31" s="476"/>
      <c r="L31" s="12" t="s">
        <v>23</v>
      </c>
      <c r="AG31" s="13"/>
      <c r="AI31" s="10" t="s">
        <v>89</v>
      </c>
      <c r="AJ31" s="524">
        <f>'35【建築事業】（入力用）'!AJ31</f>
        <v>0</v>
      </c>
      <c r="AK31" s="525"/>
      <c r="AL31" s="11" t="s">
        <v>76</v>
      </c>
      <c r="AM31" s="613">
        <f>'35【建築事業】（入力用）'!AM31</f>
        <v>0</v>
      </c>
      <c r="AN31" s="613"/>
      <c r="AO31" s="11" t="s">
        <v>76</v>
      </c>
      <c r="AP31" s="614">
        <f>'35【建築事業】（入力用）'!AP31</f>
        <v>0</v>
      </c>
      <c r="AQ31" s="614"/>
      <c r="AR31" s="37"/>
      <c r="AS31" s="11" t="s">
        <v>77</v>
      </c>
    </row>
    <row r="32" spans="2:45" ht="18" customHeight="1" x14ac:dyDescent="0.2">
      <c r="D32" s="9"/>
      <c r="E32" s="9"/>
      <c r="F32" s="9"/>
      <c r="G32" s="9"/>
      <c r="AA32" s="518" t="s">
        <v>24</v>
      </c>
      <c r="AB32" s="518"/>
      <c r="AC32" s="519">
        <f>'35【建築事業】（入力用）'!AC32</f>
        <v>0</v>
      </c>
      <c r="AD32" s="519"/>
      <c r="AE32" s="519"/>
      <c r="AF32" s="519"/>
      <c r="AG32" s="519"/>
      <c r="AH32" s="519"/>
      <c r="AI32" s="519"/>
      <c r="AJ32" s="519"/>
      <c r="AK32" s="519"/>
      <c r="AL32" s="519"/>
      <c r="AM32" s="519"/>
      <c r="AN32" s="519"/>
      <c r="AO32" s="519"/>
      <c r="AP32" s="519"/>
      <c r="AQ32" s="519"/>
      <c r="AR32" s="519"/>
      <c r="AS32" s="519"/>
    </row>
    <row r="33" spans="2:45" ht="15" customHeight="1" x14ac:dyDescent="0.2">
      <c r="D33" s="9"/>
      <c r="E33" s="9"/>
      <c r="F33" s="9"/>
      <c r="G33" s="9"/>
      <c r="H33" s="3"/>
      <c r="X33" s="520" t="s">
        <v>25</v>
      </c>
      <c r="Y33" s="520"/>
      <c r="Z33" s="520"/>
      <c r="AA33" s="2"/>
      <c r="AB33" s="2"/>
      <c r="AC33" s="521">
        <f>'35【建築事業】（入力用）'!AC33</f>
        <v>0</v>
      </c>
      <c r="AD33" s="521"/>
      <c r="AE33" s="521"/>
      <c r="AF33" s="521"/>
      <c r="AG33" s="521"/>
      <c r="AH33" s="521"/>
      <c r="AI33" s="521"/>
      <c r="AJ33" s="521"/>
      <c r="AK33" s="521"/>
      <c r="AL33" s="521"/>
      <c r="AM33" s="521"/>
      <c r="AN33" s="521"/>
      <c r="AS33" s="14"/>
    </row>
    <row r="34" spans="2:45" ht="15" customHeight="1" x14ac:dyDescent="0.2">
      <c r="D34" s="476" t="str">
        <f>'35【建築事業】（入力用）'!D34</f>
        <v>埼玉</v>
      </c>
      <c r="E34" s="476"/>
      <c r="F34" s="476"/>
      <c r="G34" s="476"/>
      <c r="H34" s="12" t="s">
        <v>26</v>
      </c>
      <c r="I34" s="12"/>
      <c r="J34" s="12"/>
      <c r="K34" s="12"/>
      <c r="L34" s="12"/>
      <c r="M34" s="12"/>
      <c r="N34" s="12"/>
      <c r="O34" s="12"/>
      <c r="P34" s="12"/>
      <c r="Q34" s="12"/>
      <c r="R34" s="15"/>
      <c r="S34" s="12"/>
      <c r="Y34" s="9"/>
      <c r="Z34" s="9"/>
      <c r="AA34" s="518" t="s">
        <v>27</v>
      </c>
      <c r="AB34" s="518"/>
      <c r="AC34" s="637" t="str">
        <f>'35【建築事業】（入力用）'!AC34</f>
        <v>　　</v>
      </c>
      <c r="AD34" s="637"/>
      <c r="AE34" s="637"/>
      <c r="AF34" s="637"/>
      <c r="AG34" s="637"/>
      <c r="AH34" s="637"/>
      <c r="AI34" s="637"/>
      <c r="AJ34" s="637"/>
      <c r="AK34" s="637"/>
      <c r="AL34" s="637"/>
      <c r="AM34" s="637"/>
      <c r="AN34" s="637"/>
      <c r="AO34" s="28"/>
      <c r="AP34" s="28"/>
      <c r="AQ34" s="28"/>
      <c r="AR34" s="28"/>
      <c r="AS34" s="33"/>
    </row>
    <row r="35" spans="2:45" ht="15" customHeight="1" x14ac:dyDescent="0.2">
      <c r="AC35" s="2"/>
      <c r="AD35" s="3" t="s">
        <v>91</v>
      </c>
    </row>
    <row r="36" spans="2:45" ht="16.149999999999999" customHeight="1" x14ac:dyDescent="0.2">
      <c r="D36" s="16" t="s">
        <v>28</v>
      </c>
      <c r="E36" s="16"/>
      <c r="F36" s="2"/>
      <c r="G36" s="2"/>
      <c r="H36" s="2"/>
      <c r="I36" s="2"/>
      <c r="J36" s="2"/>
      <c r="K36" s="2"/>
      <c r="L36" s="2"/>
      <c r="M36" s="2"/>
      <c r="N36" s="2"/>
      <c r="O36" s="2"/>
      <c r="P36" s="2"/>
      <c r="Q36" s="2"/>
      <c r="R36" s="2"/>
      <c r="S36" s="2"/>
      <c r="T36" s="2"/>
      <c r="U36" s="2"/>
      <c r="V36" s="2"/>
      <c r="W36" s="2"/>
      <c r="X36" s="2"/>
      <c r="AA36" s="480" t="s">
        <v>29</v>
      </c>
      <c r="AB36" s="481"/>
      <c r="AC36" s="486" t="s">
        <v>92</v>
      </c>
      <c r="AD36" s="487"/>
      <c r="AE36" s="487"/>
      <c r="AF36" s="487"/>
      <c r="AG36" s="487"/>
      <c r="AH36" s="488"/>
      <c r="AI36" s="17"/>
      <c r="AJ36" s="492" t="s">
        <v>93</v>
      </c>
      <c r="AK36" s="492"/>
      <c r="AL36" s="492"/>
      <c r="AM36" s="492"/>
      <c r="AN36" s="492"/>
      <c r="AO36" s="20"/>
      <c r="AP36" s="494" t="s">
        <v>94</v>
      </c>
      <c r="AQ36" s="495"/>
      <c r="AR36" s="495"/>
      <c r="AS36" s="496"/>
    </row>
    <row r="37" spans="2:45" ht="16.149999999999999" customHeight="1" x14ac:dyDescent="0.2">
      <c r="D37" s="62" t="s">
        <v>95</v>
      </c>
      <c r="E37" s="16"/>
      <c r="F37" s="2"/>
      <c r="G37" s="2"/>
      <c r="H37" s="2"/>
      <c r="I37" s="2"/>
      <c r="J37" s="2"/>
      <c r="K37" s="2"/>
      <c r="L37" s="2"/>
      <c r="M37" s="2"/>
      <c r="N37" s="2"/>
      <c r="O37" s="2"/>
      <c r="P37" s="2"/>
      <c r="Q37" s="2"/>
      <c r="R37" s="2"/>
      <c r="S37" s="2"/>
      <c r="T37" s="2"/>
      <c r="U37" s="2"/>
      <c r="V37" s="2"/>
      <c r="W37" s="2"/>
      <c r="X37" s="2"/>
      <c r="AA37" s="482"/>
      <c r="AB37" s="483"/>
      <c r="AC37" s="489"/>
      <c r="AD37" s="490"/>
      <c r="AE37" s="490"/>
      <c r="AF37" s="490"/>
      <c r="AG37" s="490"/>
      <c r="AH37" s="491"/>
      <c r="AI37" s="3"/>
      <c r="AJ37" s="493"/>
      <c r="AK37" s="493"/>
      <c r="AL37" s="493"/>
      <c r="AM37" s="493"/>
      <c r="AN37" s="493"/>
      <c r="AO37" s="19"/>
      <c r="AP37" s="497"/>
      <c r="AQ37" s="498"/>
      <c r="AR37" s="498"/>
      <c r="AS37" s="499"/>
    </row>
    <row r="38" spans="2:45" ht="16.149999999999999" customHeight="1" x14ac:dyDescent="0.2">
      <c r="D38" s="16" t="s">
        <v>96</v>
      </c>
      <c r="E38" s="16"/>
      <c r="F38" s="2"/>
      <c r="G38" s="2"/>
      <c r="H38" s="2"/>
      <c r="I38" s="2"/>
      <c r="J38" s="2"/>
      <c r="K38" s="2"/>
      <c r="L38" s="2"/>
      <c r="M38" s="2"/>
      <c r="N38" s="2"/>
      <c r="O38" s="2"/>
      <c r="P38" s="2"/>
      <c r="Q38" s="2"/>
      <c r="R38" s="2"/>
      <c r="S38" s="2"/>
      <c r="T38" s="2"/>
      <c r="U38" s="2"/>
      <c r="V38" s="2"/>
      <c r="W38" s="2"/>
      <c r="X38" s="2"/>
      <c r="AA38" s="482"/>
      <c r="AB38" s="483"/>
      <c r="AC38" s="500">
        <f>'35【建築事業】（入力用）'!AC38</f>
        <v>0</v>
      </c>
      <c r="AD38" s="501"/>
      <c r="AE38" s="501"/>
      <c r="AF38" s="501"/>
      <c r="AG38" s="501"/>
      <c r="AH38" s="502"/>
      <c r="AI38" s="506">
        <f>'35【建築事業】（入力用）'!AI38</f>
        <v>0</v>
      </c>
      <c r="AJ38" s="507"/>
      <c r="AK38" s="507"/>
      <c r="AL38" s="507"/>
      <c r="AM38" s="507"/>
      <c r="AN38" s="507"/>
      <c r="AO38" s="611"/>
      <c r="AP38" s="512">
        <f>'35【建築事業】（入力用）'!AP38</f>
        <v>0</v>
      </c>
      <c r="AQ38" s="513"/>
      <c r="AR38" s="513"/>
      <c r="AS38" s="514"/>
    </row>
    <row r="39" spans="2:45" ht="16.149999999999999" customHeight="1" x14ac:dyDescent="0.2">
      <c r="D39" s="18"/>
      <c r="E39" s="16"/>
      <c r="F39" s="2"/>
      <c r="G39" s="2"/>
      <c r="H39" s="2"/>
      <c r="I39" s="2"/>
      <c r="J39" s="2"/>
      <c r="K39" s="2"/>
      <c r="L39" s="2"/>
      <c r="M39" s="2"/>
      <c r="N39" s="2"/>
      <c r="O39" s="2"/>
      <c r="P39" s="2"/>
      <c r="Q39" s="2"/>
      <c r="R39" s="2"/>
      <c r="S39" s="2"/>
      <c r="T39" s="2"/>
      <c r="U39" s="2"/>
      <c r="V39" s="2"/>
      <c r="W39" s="2"/>
      <c r="X39" s="2"/>
      <c r="AA39" s="484"/>
      <c r="AB39" s="485"/>
      <c r="AC39" s="503"/>
      <c r="AD39" s="504"/>
      <c r="AE39" s="504"/>
      <c r="AF39" s="504"/>
      <c r="AG39" s="504"/>
      <c r="AH39" s="505"/>
      <c r="AI39" s="509"/>
      <c r="AJ39" s="510"/>
      <c r="AK39" s="510"/>
      <c r="AL39" s="510"/>
      <c r="AM39" s="510"/>
      <c r="AN39" s="510"/>
      <c r="AO39" s="612"/>
      <c r="AP39" s="515"/>
      <c r="AQ39" s="516"/>
      <c r="AR39" s="516"/>
      <c r="AS39" s="517"/>
    </row>
    <row r="40" spans="2:45" ht="9" customHeight="1" x14ac:dyDescent="0.2">
      <c r="D40" s="18"/>
      <c r="E40" s="16"/>
      <c r="F40" s="2"/>
      <c r="G40" s="2"/>
      <c r="H40" s="2"/>
      <c r="I40" s="2"/>
      <c r="J40" s="2"/>
      <c r="K40" s="2"/>
      <c r="L40" s="2"/>
      <c r="M40" s="2"/>
      <c r="N40" s="2"/>
      <c r="O40" s="2"/>
      <c r="P40" s="2"/>
      <c r="Q40" s="2"/>
      <c r="R40" s="2"/>
      <c r="S40" s="2"/>
      <c r="T40" s="2"/>
      <c r="U40" s="2"/>
      <c r="V40" s="2"/>
      <c r="W40" s="2"/>
      <c r="X40" s="2"/>
      <c r="AA40" s="29"/>
      <c r="AB40" s="29"/>
      <c r="AC40" s="38"/>
      <c r="AD40" s="38"/>
      <c r="AE40" s="38"/>
      <c r="AF40" s="38"/>
      <c r="AG40" s="38"/>
      <c r="AH40" s="38"/>
      <c r="AI40" s="38"/>
      <c r="AJ40" s="38"/>
      <c r="AK40" s="38"/>
      <c r="AL40" s="38"/>
      <c r="AM40" s="38"/>
      <c r="AN40" s="38"/>
      <c r="AO40" s="11"/>
      <c r="AP40" s="38"/>
      <c r="AQ40" s="30"/>
      <c r="AR40" s="30"/>
      <c r="AS40" s="30"/>
    </row>
    <row r="41" spans="2:45" ht="9" customHeight="1" x14ac:dyDescent="0.2">
      <c r="AQ41" s="31"/>
      <c r="AR41" s="31"/>
      <c r="AS41" s="31"/>
    </row>
    <row r="42" spans="2:45" ht="7.5" customHeight="1" x14ac:dyDescent="0.2">
      <c r="X42" s="3"/>
      <c r="Y42" s="3"/>
    </row>
    <row r="43" spans="2:45" ht="10.5" customHeight="1" x14ac:dyDescent="0.2">
      <c r="X43" s="3"/>
      <c r="Y43" s="3"/>
    </row>
    <row r="44" spans="2:45" ht="5.25" customHeight="1" x14ac:dyDescent="0.2">
      <c r="X44" s="3"/>
      <c r="Y44" s="3"/>
    </row>
    <row r="45" spans="2:45" ht="5.25" customHeight="1" x14ac:dyDescent="0.2">
      <c r="X45" s="3"/>
      <c r="Y45" s="3"/>
    </row>
    <row r="46" spans="2:45" ht="5.25" customHeight="1" x14ac:dyDescent="0.2">
      <c r="X46" s="3"/>
      <c r="Y46" s="3"/>
    </row>
    <row r="47" spans="2:45" ht="5.25" customHeight="1" x14ac:dyDescent="0.2">
      <c r="X47" s="3"/>
      <c r="Y47" s="3"/>
    </row>
    <row r="48" spans="2:45" ht="17.25" customHeight="1" x14ac:dyDescent="0.2">
      <c r="B48" s="2" t="s">
        <v>35</v>
      </c>
      <c r="S48" s="9"/>
      <c r="T48" s="9"/>
      <c r="U48" s="9"/>
      <c r="V48" s="9"/>
      <c r="W48" s="9"/>
      <c r="AL48" s="21"/>
      <c r="AM48" s="21"/>
      <c r="AN48" s="21"/>
      <c r="AO48" s="21"/>
    </row>
    <row r="49" spans="2:45" ht="12.75" customHeight="1" x14ac:dyDescent="0.2">
      <c r="M49" s="22"/>
      <c r="N49" s="22"/>
      <c r="O49" s="22"/>
      <c r="P49" s="22"/>
      <c r="Q49" s="22"/>
      <c r="R49" s="22"/>
      <c r="S49" s="22"/>
      <c r="T49" s="23"/>
      <c r="U49" s="23"/>
      <c r="V49" s="23"/>
      <c r="W49" s="23"/>
      <c r="X49" s="23"/>
      <c r="Y49" s="23"/>
      <c r="Z49" s="23"/>
      <c r="AA49" s="22"/>
      <c r="AB49" s="22"/>
      <c r="AC49" s="22"/>
      <c r="AL49" s="21"/>
      <c r="AM49" s="460" t="s">
        <v>74</v>
      </c>
      <c r="AN49" s="606"/>
      <c r="AO49" s="606"/>
      <c r="AP49" s="607"/>
    </row>
    <row r="50" spans="2:45" ht="12.75" customHeight="1" x14ac:dyDescent="0.2">
      <c r="M50" s="22"/>
      <c r="N50" s="22"/>
      <c r="O50" s="22"/>
      <c r="P50" s="22"/>
      <c r="Q50" s="22"/>
      <c r="R50" s="22"/>
      <c r="S50" s="22"/>
      <c r="T50" s="23"/>
      <c r="U50" s="23"/>
      <c r="V50" s="23"/>
      <c r="W50" s="23"/>
      <c r="X50" s="23"/>
      <c r="Y50" s="23"/>
      <c r="Z50" s="23"/>
      <c r="AA50" s="22"/>
      <c r="AB50" s="22"/>
      <c r="AC50" s="22"/>
      <c r="AL50" s="21"/>
      <c r="AM50" s="608"/>
      <c r="AN50" s="609"/>
      <c r="AO50" s="609"/>
      <c r="AP50" s="610"/>
    </row>
    <row r="51" spans="2:45" ht="12.75" customHeight="1" x14ac:dyDescent="0.2">
      <c r="M51" s="22"/>
      <c r="N51" s="22"/>
      <c r="O51" s="22"/>
      <c r="P51" s="22"/>
      <c r="Q51" s="22"/>
      <c r="R51" s="22"/>
      <c r="S51" s="22"/>
      <c r="T51" s="22"/>
      <c r="U51" s="22"/>
      <c r="V51" s="22"/>
      <c r="W51" s="22"/>
      <c r="X51" s="22"/>
      <c r="Y51" s="22"/>
      <c r="Z51" s="22"/>
      <c r="AA51" s="22"/>
      <c r="AB51" s="22"/>
      <c r="AC51" s="22"/>
      <c r="AL51" s="21"/>
      <c r="AM51" s="21"/>
      <c r="AN51" s="40"/>
      <c r="AO51" s="40"/>
    </row>
    <row r="52" spans="2:45" ht="6" customHeight="1" x14ac:dyDescent="0.2">
      <c r="M52" s="22"/>
      <c r="N52" s="22"/>
      <c r="O52" s="22"/>
      <c r="P52" s="22"/>
      <c r="Q52" s="22"/>
      <c r="R52" s="22"/>
      <c r="S52" s="22"/>
      <c r="T52" s="22"/>
      <c r="U52" s="22"/>
      <c r="V52" s="22"/>
      <c r="W52" s="22"/>
      <c r="X52" s="22"/>
      <c r="Y52" s="22"/>
      <c r="Z52" s="22"/>
      <c r="AA52" s="22"/>
      <c r="AB52" s="22"/>
      <c r="AC52" s="22"/>
      <c r="AL52" s="21"/>
      <c r="AM52" s="21"/>
    </row>
    <row r="53" spans="2:45" ht="12.75" customHeight="1" x14ac:dyDescent="0.2">
      <c r="B53" s="466" t="s">
        <v>2</v>
      </c>
      <c r="C53" s="467"/>
      <c r="D53" s="467"/>
      <c r="E53" s="467"/>
      <c r="F53" s="467"/>
      <c r="G53" s="467"/>
      <c r="H53" s="467"/>
      <c r="I53" s="467"/>
      <c r="J53" s="469" t="s">
        <v>10</v>
      </c>
      <c r="K53" s="469"/>
      <c r="L53" s="41" t="s">
        <v>3</v>
      </c>
      <c r="M53" s="469" t="s">
        <v>11</v>
      </c>
      <c r="N53" s="469"/>
      <c r="O53" s="470" t="s">
        <v>12</v>
      </c>
      <c r="P53" s="469"/>
      <c r="Q53" s="469"/>
      <c r="R53" s="469"/>
      <c r="S53" s="469"/>
      <c r="T53" s="469"/>
      <c r="U53" s="469" t="s">
        <v>13</v>
      </c>
      <c r="V53" s="469"/>
      <c r="W53" s="469"/>
      <c r="AD53" s="11"/>
      <c r="AE53" s="11"/>
      <c r="AF53" s="11"/>
      <c r="AG53" s="11"/>
      <c r="AH53" s="11"/>
      <c r="AI53" s="11"/>
      <c r="AJ53" s="11"/>
      <c r="AL53" s="471">
        <f>$AL$9</f>
        <v>0</v>
      </c>
      <c r="AM53" s="472"/>
      <c r="AN53" s="406" t="s">
        <v>4</v>
      </c>
      <c r="AO53" s="406"/>
      <c r="AP53" s="472"/>
      <c r="AQ53" s="472"/>
      <c r="AR53" s="406" t="s">
        <v>5</v>
      </c>
      <c r="AS53" s="407"/>
    </row>
    <row r="54" spans="2:45" ht="13.9" customHeight="1" x14ac:dyDescent="0.2">
      <c r="B54" s="467"/>
      <c r="C54" s="467"/>
      <c r="D54" s="467"/>
      <c r="E54" s="467"/>
      <c r="F54" s="467"/>
      <c r="G54" s="467"/>
      <c r="H54" s="467"/>
      <c r="I54" s="467"/>
      <c r="J54" s="412" t="str">
        <f>$J$10</f>
        <v>1</v>
      </c>
      <c r="K54" s="414" t="str">
        <f>$K$10</f>
        <v>1</v>
      </c>
      <c r="L54" s="417" t="str">
        <f>$L$10</f>
        <v>1</v>
      </c>
      <c r="M54" s="420" t="str">
        <f>$M$10</f>
        <v>0</v>
      </c>
      <c r="N54" s="414" t="str">
        <f>$N$10</f>
        <v>5</v>
      </c>
      <c r="O54" s="420" t="str">
        <f>$O$10</f>
        <v>9</v>
      </c>
      <c r="P54" s="423" t="str">
        <f>$P$10</f>
        <v>3</v>
      </c>
      <c r="Q54" s="423" t="str">
        <f>$Q$10</f>
        <v>6</v>
      </c>
      <c r="R54" s="423" t="str">
        <f>$R$10</f>
        <v>0</v>
      </c>
      <c r="S54" s="423" t="str">
        <f>$S$10</f>
        <v>1</v>
      </c>
      <c r="T54" s="414" t="str">
        <f>$T$10</f>
        <v>5</v>
      </c>
      <c r="U54" s="420">
        <f>$U$10</f>
        <v>0</v>
      </c>
      <c r="V54" s="423">
        <f>$V$10</f>
        <v>0</v>
      </c>
      <c r="W54" s="414">
        <f>$W$10</f>
        <v>0</v>
      </c>
      <c r="AD54" s="11"/>
      <c r="AE54" s="11"/>
      <c r="AF54" s="11"/>
      <c r="AG54" s="11"/>
      <c r="AH54" s="11"/>
      <c r="AI54" s="11"/>
      <c r="AJ54" s="11"/>
      <c r="AL54" s="473"/>
      <c r="AM54" s="474"/>
      <c r="AN54" s="408"/>
      <c r="AO54" s="408"/>
      <c r="AP54" s="474"/>
      <c r="AQ54" s="474"/>
      <c r="AR54" s="408"/>
      <c r="AS54" s="409"/>
    </row>
    <row r="55" spans="2:45" ht="9" customHeight="1" x14ac:dyDescent="0.2">
      <c r="B55" s="467"/>
      <c r="C55" s="467"/>
      <c r="D55" s="467"/>
      <c r="E55" s="467"/>
      <c r="F55" s="467"/>
      <c r="G55" s="467"/>
      <c r="H55" s="467"/>
      <c r="I55" s="467"/>
      <c r="J55" s="413"/>
      <c r="K55" s="415"/>
      <c r="L55" s="418"/>
      <c r="M55" s="421"/>
      <c r="N55" s="415"/>
      <c r="O55" s="421"/>
      <c r="P55" s="424"/>
      <c r="Q55" s="424"/>
      <c r="R55" s="424"/>
      <c r="S55" s="424"/>
      <c r="T55" s="415"/>
      <c r="U55" s="421"/>
      <c r="V55" s="424"/>
      <c r="W55" s="415"/>
      <c r="AD55" s="11"/>
      <c r="AE55" s="11"/>
      <c r="AF55" s="11"/>
      <c r="AG55" s="11"/>
      <c r="AH55" s="11"/>
      <c r="AI55" s="11"/>
      <c r="AJ55" s="11"/>
      <c r="AL55" s="475"/>
      <c r="AM55" s="476"/>
      <c r="AN55" s="410"/>
      <c r="AO55" s="410"/>
      <c r="AP55" s="476"/>
      <c r="AQ55" s="476"/>
      <c r="AR55" s="410"/>
      <c r="AS55" s="411"/>
    </row>
    <row r="56" spans="2:45" ht="6" customHeight="1" x14ac:dyDescent="0.2">
      <c r="B56" s="468"/>
      <c r="C56" s="468"/>
      <c r="D56" s="468"/>
      <c r="E56" s="468"/>
      <c r="F56" s="468"/>
      <c r="G56" s="468"/>
      <c r="H56" s="468"/>
      <c r="I56" s="468"/>
      <c r="J56" s="413"/>
      <c r="K56" s="416"/>
      <c r="L56" s="419"/>
      <c r="M56" s="422"/>
      <c r="N56" s="416"/>
      <c r="O56" s="422"/>
      <c r="P56" s="425"/>
      <c r="Q56" s="425"/>
      <c r="R56" s="425"/>
      <c r="S56" s="425"/>
      <c r="T56" s="416"/>
      <c r="U56" s="422"/>
      <c r="V56" s="425"/>
      <c r="W56" s="416"/>
    </row>
    <row r="57" spans="2:45" ht="15" customHeight="1" x14ac:dyDescent="0.2">
      <c r="B57" s="391" t="s">
        <v>36</v>
      </c>
      <c r="C57" s="392"/>
      <c r="D57" s="392"/>
      <c r="E57" s="392"/>
      <c r="F57" s="392"/>
      <c r="G57" s="392"/>
      <c r="H57" s="392"/>
      <c r="I57" s="393"/>
      <c r="J57" s="391" t="s">
        <v>6</v>
      </c>
      <c r="K57" s="392"/>
      <c r="L57" s="392"/>
      <c r="M57" s="392"/>
      <c r="N57" s="400"/>
      <c r="O57" s="403" t="s">
        <v>37</v>
      </c>
      <c r="P57" s="392"/>
      <c r="Q57" s="392"/>
      <c r="R57" s="392"/>
      <c r="S57" s="392"/>
      <c r="T57" s="392"/>
      <c r="U57" s="393"/>
      <c r="V57" s="42" t="s">
        <v>30</v>
      </c>
      <c r="W57" s="43"/>
      <c r="X57" s="43"/>
      <c r="Y57" s="426" t="s">
        <v>83</v>
      </c>
      <c r="Z57" s="426"/>
      <c r="AA57" s="426"/>
      <c r="AB57" s="426"/>
      <c r="AC57" s="426"/>
      <c r="AD57" s="426"/>
      <c r="AE57" s="426"/>
      <c r="AF57" s="426"/>
      <c r="AG57" s="426"/>
      <c r="AH57" s="426"/>
      <c r="AI57" s="43"/>
      <c r="AJ57" s="43"/>
      <c r="AK57" s="44"/>
      <c r="AL57" s="427" t="s">
        <v>75</v>
      </c>
      <c r="AM57" s="427"/>
      <c r="AN57" s="428" t="s">
        <v>46</v>
      </c>
      <c r="AO57" s="428"/>
      <c r="AP57" s="428"/>
      <c r="AQ57" s="428"/>
      <c r="AR57" s="428"/>
      <c r="AS57" s="429"/>
    </row>
    <row r="58" spans="2:45" ht="13.9" customHeight="1" x14ac:dyDescent="0.2">
      <c r="B58" s="394"/>
      <c r="C58" s="395"/>
      <c r="D58" s="395"/>
      <c r="E58" s="395"/>
      <c r="F58" s="395"/>
      <c r="G58" s="395"/>
      <c r="H58" s="395"/>
      <c r="I58" s="396"/>
      <c r="J58" s="394"/>
      <c r="K58" s="395"/>
      <c r="L58" s="395"/>
      <c r="M58" s="395"/>
      <c r="N58" s="401"/>
      <c r="O58" s="404"/>
      <c r="P58" s="395"/>
      <c r="Q58" s="395"/>
      <c r="R58" s="395"/>
      <c r="S58" s="395"/>
      <c r="T58" s="395"/>
      <c r="U58" s="396"/>
      <c r="V58" s="430" t="s">
        <v>7</v>
      </c>
      <c r="W58" s="431"/>
      <c r="X58" s="431"/>
      <c r="Y58" s="432"/>
      <c r="Z58" s="436" t="s">
        <v>16</v>
      </c>
      <c r="AA58" s="437"/>
      <c r="AB58" s="437"/>
      <c r="AC58" s="438"/>
      <c r="AD58" s="442" t="s">
        <v>17</v>
      </c>
      <c r="AE58" s="443"/>
      <c r="AF58" s="443"/>
      <c r="AG58" s="444"/>
      <c r="AH58" s="604" t="s">
        <v>41</v>
      </c>
      <c r="AI58" s="406"/>
      <c r="AJ58" s="406"/>
      <c r="AK58" s="407"/>
      <c r="AL58" s="454" t="s">
        <v>38</v>
      </c>
      <c r="AM58" s="454"/>
      <c r="AN58" s="456" t="s">
        <v>19</v>
      </c>
      <c r="AO58" s="457"/>
      <c r="AP58" s="457"/>
      <c r="AQ58" s="457"/>
      <c r="AR58" s="458"/>
      <c r="AS58" s="459"/>
    </row>
    <row r="59" spans="2:45" ht="13.9" customHeight="1" x14ac:dyDescent="0.2">
      <c r="B59" s="599"/>
      <c r="C59" s="600"/>
      <c r="D59" s="600"/>
      <c r="E59" s="600"/>
      <c r="F59" s="600"/>
      <c r="G59" s="600"/>
      <c r="H59" s="600"/>
      <c r="I59" s="601"/>
      <c r="J59" s="599"/>
      <c r="K59" s="600"/>
      <c r="L59" s="600"/>
      <c r="M59" s="600"/>
      <c r="N59" s="602"/>
      <c r="O59" s="603"/>
      <c r="P59" s="600"/>
      <c r="Q59" s="600"/>
      <c r="R59" s="600"/>
      <c r="S59" s="600"/>
      <c r="T59" s="600"/>
      <c r="U59" s="601"/>
      <c r="V59" s="433"/>
      <c r="W59" s="434"/>
      <c r="X59" s="434"/>
      <c r="Y59" s="435"/>
      <c r="Z59" s="439"/>
      <c r="AA59" s="440"/>
      <c r="AB59" s="440"/>
      <c r="AC59" s="441"/>
      <c r="AD59" s="445"/>
      <c r="AE59" s="446"/>
      <c r="AF59" s="446"/>
      <c r="AG59" s="447"/>
      <c r="AH59" s="605"/>
      <c r="AI59" s="410"/>
      <c r="AJ59" s="410"/>
      <c r="AK59" s="411"/>
      <c r="AL59" s="455"/>
      <c r="AM59" s="455"/>
      <c r="AN59" s="389"/>
      <c r="AO59" s="389"/>
      <c r="AP59" s="389"/>
      <c r="AQ59" s="389"/>
      <c r="AR59" s="389"/>
      <c r="AS59" s="390"/>
    </row>
    <row r="60" spans="2:45" ht="18" customHeight="1" x14ac:dyDescent="0.2">
      <c r="B60" s="592">
        <f>'38【既設建築物設備工事業】（入力用）'!B60</f>
        <v>0</v>
      </c>
      <c r="C60" s="593"/>
      <c r="D60" s="593"/>
      <c r="E60" s="593"/>
      <c r="F60" s="593"/>
      <c r="G60" s="593"/>
      <c r="H60" s="593"/>
      <c r="I60" s="594"/>
      <c r="J60" s="592">
        <f>'38【既設建築物設備工事業】（入力用）'!J60</f>
        <v>0</v>
      </c>
      <c r="K60" s="593"/>
      <c r="L60" s="593"/>
      <c r="M60" s="593"/>
      <c r="N60" s="595"/>
      <c r="O60" s="47">
        <f>'38【既設建築物設備工事業】（入力用）'!O60</f>
        <v>0</v>
      </c>
      <c r="P60" s="48" t="s">
        <v>31</v>
      </c>
      <c r="Q60" s="47">
        <f>'38【既設建築物設備工事業】（入力用）'!Q60</f>
        <v>0</v>
      </c>
      <c r="R60" s="48" t="s">
        <v>32</v>
      </c>
      <c r="S60" s="47">
        <f>'38【既設建築物設備工事業】（入力用）'!S60</f>
        <v>0</v>
      </c>
      <c r="T60" s="377" t="s">
        <v>33</v>
      </c>
      <c r="U60" s="377"/>
      <c r="V60" s="378"/>
      <c r="W60" s="379"/>
      <c r="X60" s="379"/>
      <c r="Y60" s="49" t="s">
        <v>8</v>
      </c>
      <c r="Z60" s="55"/>
      <c r="AA60" s="56"/>
      <c r="AB60" s="56"/>
      <c r="AC60" s="49" t="s">
        <v>8</v>
      </c>
      <c r="AD60" s="55"/>
      <c r="AE60" s="56"/>
      <c r="AF60" s="56"/>
      <c r="AG60" s="52" t="s">
        <v>8</v>
      </c>
      <c r="AH60" s="596"/>
      <c r="AI60" s="597"/>
      <c r="AJ60" s="597"/>
      <c r="AK60" s="598"/>
      <c r="AL60" s="55"/>
      <c r="AM60" s="57"/>
      <c r="AN60" s="365"/>
      <c r="AO60" s="366"/>
      <c r="AP60" s="366"/>
      <c r="AQ60" s="366"/>
      <c r="AR60" s="366"/>
      <c r="AS60" s="52" t="s">
        <v>8</v>
      </c>
    </row>
    <row r="61" spans="2:45" ht="18" customHeight="1" x14ac:dyDescent="0.2">
      <c r="B61" s="586"/>
      <c r="C61" s="587"/>
      <c r="D61" s="587"/>
      <c r="E61" s="587"/>
      <c r="F61" s="587"/>
      <c r="G61" s="587"/>
      <c r="H61" s="587"/>
      <c r="I61" s="588"/>
      <c r="J61" s="586"/>
      <c r="K61" s="587"/>
      <c r="L61" s="587"/>
      <c r="M61" s="587"/>
      <c r="N61" s="590"/>
      <c r="O61" s="27">
        <f>'38【既設建築物設備工事業】（入力用）'!O61</f>
        <v>0</v>
      </c>
      <c r="P61" s="33" t="s">
        <v>31</v>
      </c>
      <c r="Q61" s="27">
        <f>'38【既設建築物設備工事業】（入力用）'!Q61</f>
        <v>0</v>
      </c>
      <c r="R61" s="33" t="s">
        <v>32</v>
      </c>
      <c r="S61" s="27">
        <f>'38【既設建築物設備工事業】（入力用）'!S61</f>
        <v>0</v>
      </c>
      <c r="T61" s="591" t="s">
        <v>34</v>
      </c>
      <c r="U61" s="591"/>
      <c r="V61" s="342">
        <f>'38【既設建築物設備工事業】（入力用）'!V61</f>
        <v>0</v>
      </c>
      <c r="W61" s="343"/>
      <c r="X61" s="343"/>
      <c r="Y61" s="343"/>
      <c r="Z61" s="342">
        <f>'38【既設建築物設備工事業】（入力用）'!Z61</f>
        <v>0</v>
      </c>
      <c r="AA61" s="343"/>
      <c r="AB61" s="343"/>
      <c r="AC61" s="343"/>
      <c r="AD61" s="342">
        <f>'38【既設建築物設備工事業】（入力用）'!AD61</f>
        <v>0</v>
      </c>
      <c r="AE61" s="343"/>
      <c r="AF61" s="343"/>
      <c r="AG61" s="344"/>
      <c r="AH61" s="340">
        <f>'38【既設建築物設備工事業】（入力用）'!AH61</f>
        <v>0</v>
      </c>
      <c r="AI61" s="341"/>
      <c r="AJ61" s="341"/>
      <c r="AK61" s="368"/>
      <c r="AL61" s="345" t="str">
        <f>'35【建築事業】（入力用）'!AL61</f>
        <v/>
      </c>
      <c r="AM61" s="582"/>
      <c r="AN61" s="342">
        <f>'38【既設建築物設備工事業】（入力用）'!AN61</f>
        <v>0</v>
      </c>
      <c r="AO61" s="343"/>
      <c r="AP61" s="343"/>
      <c r="AQ61" s="343"/>
      <c r="AR61" s="343"/>
      <c r="AS61" s="35"/>
    </row>
    <row r="62" spans="2:45" ht="18" customHeight="1" x14ac:dyDescent="0.2">
      <c r="B62" s="583">
        <f>'38【既設建築物設備工事業】（入力用）'!B62</f>
        <v>0</v>
      </c>
      <c r="C62" s="584"/>
      <c r="D62" s="584"/>
      <c r="E62" s="584"/>
      <c r="F62" s="584"/>
      <c r="G62" s="584"/>
      <c r="H62" s="584"/>
      <c r="I62" s="585"/>
      <c r="J62" s="583">
        <f>'38【既設建築物設備工事業】（入力用）'!J62</f>
        <v>0</v>
      </c>
      <c r="K62" s="584"/>
      <c r="L62" s="584"/>
      <c r="M62" s="584"/>
      <c r="N62" s="589"/>
      <c r="O62" s="26">
        <f>'38【既設建築物設備工事業】（入力用）'!O62</f>
        <v>0</v>
      </c>
      <c r="P62" s="11" t="s">
        <v>31</v>
      </c>
      <c r="Q62" s="26">
        <f>'38【既設建築物設備工事業】（入力用）'!Q62</f>
        <v>0</v>
      </c>
      <c r="R62" s="11" t="s">
        <v>32</v>
      </c>
      <c r="S62" s="26">
        <f>'38【既設建築物設備工事業】（入力用）'!S62</f>
        <v>0</v>
      </c>
      <c r="T62" s="380" t="s">
        <v>33</v>
      </c>
      <c r="U62" s="380"/>
      <c r="V62" s="378"/>
      <c r="W62" s="379"/>
      <c r="X62" s="379"/>
      <c r="Y62" s="54"/>
      <c r="Z62" s="55"/>
      <c r="AA62" s="56"/>
      <c r="AB62" s="56"/>
      <c r="AC62" s="54"/>
      <c r="AD62" s="55"/>
      <c r="AE62" s="56"/>
      <c r="AF62" s="56"/>
      <c r="AG62" s="54"/>
      <c r="AH62" s="365"/>
      <c r="AI62" s="366"/>
      <c r="AJ62" s="366"/>
      <c r="AK62" s="367"/>
      <c r="AL62" s="148"/>
      <c r="AM62" s="149"/>
      <c r="AN62" s="365"/>
      <c r="AO62" s="366"/>
      <c r="AP62" s="366"/>
      <c r="AQ62" s="366"/>
      <c r="AR62" s="366"/>
      <c r="AS62" s="58"/>
    </row>
    <row r="63" spans="2:45" ht="18" customHeight="1" x14ac:dyDescent="0.2">
      <c r="B63" s="586"/>
      <c r="C63" s="587"/>
      <c r="D63" s="587"/>
      <c r="E63" s="587"/>
      <c r="F63" s="587"/>
      <c r="G63" s="587"/>
      <c r="H63" s="587"/>
      <c r="I63" s="588"/>
      <c r="J63" s="586"/>
      <c r="K63" s="587"/>
      <c r="L63" s="587"/>
      <c r="M63" s="587"/>
      <c r="N63" s="590"/>
      <c r="O63" s="27">
        <f>'38【既設建築物設備工事業】（入力用）'!O63</f>
        <v>0</v>
      </c>
      <c r="P63" s="33" t="s">
        <v>31</v>
      </c>
      <c r="Q63" s="27">
        <f>'38【既設建築物設備工事業】（入力用）'!Q63</f>
        <v>0</v>
      </c>
      <c r="R63" s="33" t="s">
        <v>32</v>
      </c>
      <c r="S63" s="27">
        <f>'38【既設建築物設備工事業】（入力用）'!S63</f>
        <v>0</v>
      </c>
      <c r="T63" s="591" t="s">
        <v>34</v>
      </c>
      <c r="U63" s="591"/>
      <c r="V63" s="340">
        <f>'38【既設建築物設備工事業】（入力用）'!V63</f>
        <v>0</v>
      </c>
      <c r="W63" s="341"/>
      <c r="X63" s="341"/>
      <c r="Y63" s="341"/>
      <c r="Z63" s="340">
        <f>'38【既設建築物設備工事業】（入力用）'!Z63</f>
        <v>0</v>
      </c>
      <c r="AA63" s="341"/>
      <c r="AB63" s="341"/>
      <c r="AC63" s="341"/>
      <c r="AD63" s="340">
        <f>'38【既設建築物設備工事業】（入力用）'!AD63</f>
        <v>0</v>
      </c>
      <c r="AE63" s="341"/>
      <c r="AF63" s="341"/>
      <c r="AG63" s="341"/>
      <c r="AH63" s="340">
        <f>'38【既設建築物設備工事業】（入力用）'!AH63</f>
        <v>0</v>
      </c>
      <c r="AI63" s="341"/>
      <c r="AJ63" s="341"/>
      <c r="AK63" s="368"/>
      <c r="AL63" s="345" t="str">
        <f>'35【建築事業】（入力用）'!AL63</f>
        <v/>
      </c>
      <c r="AM63" s="582"/>
      <c r="AN63" s="342">
        <f>'38【既設建築物設備工事業】（入力用）'!AN63</f>
        <v>0</v>
      </c>
      <c r="AO63" s="343"/>
      <c r="AP63" s="343"/>
      <c r="AQ63" s="343"/>
      <c r="AR63" s="343"/>
      <c r="AS63" s="35"/>
    </row>
    <row r="64" spans="2:45" ht="18" customHeight="1" x14ac:dyDescent="0.2">
      <c r="B64" s="583">
        <f>'38【既設建築物設備工事業】（入力用）'!B64</f>
        <v>0</v>
      </c>
      <c r="C64" s="584"/>
      <c r="D64" s="584"/>
      <c r="E64" s="584"/>
      <c r="F64" s="584"/>
      <c r="G64" s="584"/>
      <c r="H64" s="584"/>
      <c r="I64" s="585"/>
      <c r="J64" s="583">
        <f>'38【既設建築物設備工事業】（入力用）'!J64</f>
        <v>0</v>
      </c>
      <c r="K64" s="584"/>
      <c r="L64" s="584"/>
      <c r="M64" s="584"/>
      <c r="N64" s="589"/>
      <c r="O64" s="26">
        <f>'38【既設建築物設備工事業】（入力用）'!O64</f>
        <v>0</v>
      </c>
      <c r="P64" s="11" t="s">
        <v>31</v>
      </c>
      <c r="Q64" s="26">
        <f>'38【既設建築物設備工事業】（入力用）'!Q64</f>
        <v>0</v>
      </c>
      <c r="R64" s="11" t="s">
        <v>32</v>
      </c>
      <c r="S64" s="26">
        <f>'38【既設建築物設備工事業】（入力用）'!S64</f>
        <v>0</v>
      </c>
      <c r="T64" s="380" t="s">
        <v>33</v>
      </c>
      <c r="U64" s="380"/>
      <c r="V64" s="378"/>
      <c r="W64" s="379"/>
      <c r="X64" s="379"/>
      <c r="Y64" s="54"/>
      <c r="Z64" s="55"/>
      <c r="AA64" s="56"/>
      <c r="AB64" s="56"/>
      <c r="AC64" s="54"/>
      <c r="AD64" s="55"/>
      <c r="AE64" s="56"/>
      <c r="AF64" s="56"/>
      <c r="AG64" s="54"/>
      <c r="AH64" s="365"/>
      <c r="AI64" s="366"/>
      <c r="AJ64" s="366"/>
      <c r="AK64" s="367"/>
      <c r="AL64" s="148"/>
      <c r="AM64" s="149"/>
      <c r="AN64" s="365"/>
      <c r="AO64" s="366"/>
      <c r="AP64" s="366"/>
      <c r="AQ64" s="366"/>
      <c r="AR64" s="366"/>
      <c r="AS64" s="58"/>
    </row>
    <row r="65" spans="2:45" ht="18" customHeight="1" x14ac:dyDescent="0.2">
      <c r="B65" s="586"/>
      <c r="C65" s="587"/>
      <c r="D65" s="587"/>
      <c r="E65" s="587"/>
      <c r="F65" s="587"/>
      <c r="G65" s="587"/>
      <c r="H65" s="587"/>
      <c r="I65" s="588"/>
      <c r="J65" s="586"/>
      <c r="K65" s="587"/>
      <c r="L65" s="587"/>
      <c r="M65" s="587"/>
      <c r="N65" s="590"/>
      <c r="O65" s="27">
        <f>'38【既設建築物設備工事業】（入力用）'!O65</f>
        <v>0</v>
      </c>
      <c r="P65" s="33" t="s">
        <v>31</v>
      </c>
      <c r="Q65" s="27">
        <f>'38【既設建築物設備工事業】（入力用）'!Q65</f>
        <v>0</v>
      </c>
      <c r="R65" s="33" t="s">
        <v>32</v>
      </c>
      <c r="S65" s="27">
        <f>'38【既設建築物設備工事業】（入力用）'!S65</f>
        <v>0</v>
      </c>
      <c r="T65" s="591" t="s">
        <v>34</v>
      </c>
      <c r="U65" s="591"/>
      <c r="V65" s="340">
        <f>'38【既設建築物設備工事業】（入力用）'!V65</f>
        <v>0</v>
      </c>
      <c r="W65" s="341"/>
      <c r="X65" s="341"/>
      <c r="Y65" s="341"/>
      <c r="Z65" s="340">
        <f>'38【既設建築物設備工事業】（入力用）'!Z65</f>
        <v>0</v>
      </c>
      <c r="AA65" s="341"/>
      <c r="AB65" s="341"/>
      <c r="AC65" s="341"/>
      <c r="AD65" s="340">
        <f>'38【既設建築物設備工事業】（入力用）'!AD65</f>
        <v>0</v>
      </c>
      <c r="AE65" s="341"/>
      <c r="AF65" s="341"/>
      <c r="AG65" s="341"/>
      <c r="AH65" s="340">
        <f>'38【既設建築物設備工事業】（入力用）'!AH65</f>
        <v>0</v>
      </c>
      <c r="AI65" s="341"/>
      <c r="AJ65" s="341"/>
      <c r="AK65" s="368"/>
      <c r="AL65" s="345" t="str">
        <f>'35【建築事業】（入力用）'!AL65</f>
        <v/>
      </c>
      <c r="AM65" s="582"/>
      <c r="AN65" s="342">
        <f>'38【既設建築物設備工事業】（入力用）'!AN65</f>
        <v>0</v>
      </c>
      <c r="AO65" s="343"/>
      <c r="AP65" s="343"/>
      <c r="AQ65" s="343"/>
      <c r="AR65" s="343"/>
      <c r="AS65" s="35"/>
    </row>
    <row r="66" spans="2:45" ht="18" customHeight="1" x14ac:dyDescent="0.2">
      <c r="B66" s="583">
        <f>'38【既設建築物設備工事業】（入力用）'!B66</f>
        <v>0</v>
      </c>
      <c r="C66" s="584"/>
      <c r="D66" s="584"/>
      <c r="E66" s="584"/>
      <c r="F66" s="584"/>
      <c r="G66" s="584"/>
      <c r="H66" s="584"/>
      <c r="I66" s="585"/>
      <c r="J66" s="583">
        <f>'38【既設建築物設備工事業】（入力用）'!J66</f>
        <v>0</v>
      </c>
      <c r="K66" s="584"/>
      <c r="L66" s="584"/>
      <c r="M66" s="584"/>
      <c r="N66" s="589"/>
      <c r="O66" s="26">
        <f>'38【既設建築物設備工事業】（入力用）'!O66</f>
        <v>0</v>
      </c>
      <c r="P66" s="11" t="s">
        <v>31</v>
      </c>
      <c r="Q66" s="26">
        <f>'38【既設建築物設備工事業】（入力用）'!Q66</f>
        <v>0</v>
      </c>
      <c r="R66" s="11" t="s">
        <v>32</v>
      </c>
      <c r="S66" s="26">
        <f>'38【既設建築物設備工事業】（入力用）'!S66</f>
        <v>0</v>
      </c>
      <c r="T66" s="380" t="s">
        <v>33</v>
      </c>
      <c r="U66" s="380"/>
      <c r="V66" s="378"/>
      <c r="W66" s="379"/>
      <c r="X66" s="379"/>
      <c r="Y66" s="54"/>
      <c r="Z66" s="55"/>
      <c r="AA66" s="56"/>
      <c r="AB66" s="56"/>
      <c r="AC66" s="54"/>
      <c r="AD66" s="55"/>
      <c r="AE66" s="56"/>
      <c r="AF66" s="56"/>
      <c r="AG66" s="54"/>
      <c r="AH66" s="365"/>
      <c r="AI66" s="366"/>
      <c r="AJ66" s="366"/>
      <c r="AK66" s="367"/>
      <c r="AL66" s="148"/>
      <c r="AM66" s="149"/>
      <c r="AN66" s="365"/>
      <c r="AO66" s="366"/>
      <c r="AP66" s="366"/>
      <c r="AQ66" s="366"/>
      <c r="AR66" s="366"/>
      <c r="AS66" s="58"/>
    </row>
    <row r="67" spans="2:45" ht="18" customHeight="1" x14ac:dyDescent="0.2">
      <c r="B67" s="586"/>
      <c r="C67" s="587"/>
      <c r="D67" s="587"/>
      <c r="E67" s="587"/>
      <c r="F67" s="587"/>
      <c r="G67" s="587"/>
      <c r="H67" s="587"/>
      <c r="I67" s="588"/>
      <c r="J67" s="586"/>
      <c r="K67" s="587"/>
      <c r="L67" s="587"/>
      <c r="M67" s="587"/>
      <c r="N67" s="590"/>
      <c r="O67" s="27">
        <f>'38【既設建築物設備工事業】（入力用）'!O67</f>
        <v>0</v>
      </c>
      <c r="P67" s="33" t="s">
        <v>31</v>
      </c>
      <c r="Q67" s="27">
        <f>'38【既設建築物設備工事業】（入力用）'!Q67</f>
        <v>0</v>
      </c>
      <c r="R67" s="33" t="s">
        <v>32</v>
      </c>
      <c r="S67" s="27">
        <f>'38【既設建築物設備工事業】（入力用）'!S67</f>
        <v>0</v>
      </c>
      <c r="T67" s="591" t="s">
        <v>34</v>
      </c>
      <c r="U67" s="591"/>
      <c r="V67" s="340">
        <f>'38【既設建築物設備工事業】（入力用）'!V67</f>
        <v>0</v>
      </c>
      <c r="W67" s="341"/>
      <c r="X67" s="341"/>
      <c r="Y67" s="341"/>
      <c r="Z67" s="340">
        <f>'38【既設建築物設備工事業】（入力用）'!Z67</f>
        <v>0</v>
      </c>
      <c r="AA67" s="341"/>
      <c r="AB67" s="341"/>
      <c r="AC67" s="341"/>
      <c r="AD67" s="340">
        <f>'38【既設建築物設備工事業】（入力用）'!AD67</f>
        <v>0</v>
      </c>
      <c r="AE67" s="341"/>
      <c r="AF67" s="341"/>
      <c r="AG67" s="341"/>
      <c r="AH67" s="340">
        <f>'38【既設建築物設備工事業】（入力用）'!AH67</f>
        <v>0</v>
      </c>
      <c r="AI67" s="341"/>
      <c r="AJ67" s="341"/>
      <c r="AK67" s="368"/>
      <c r="AL67" s="345" t="str">
        <f>'35【建築事業】（入力用）'!AL67</f>
        <v/>
      </c>
      <c r="AM67" s="582"/>
      <c r="AN67" s="342">
        <f>'38【既設建築物設備工事業】（入力用）'!AN67</f>
        <v>0</v>
      </c>
      <c r="AO67" s="343"/>
      <c r="AP67" s="343"/>
      <c r="AQ67" s="343"/>
      <c r="AR67" s="343"/>
      <c r="AS67" s="35"/>
    </row>
    <row r="68" spans="2:45" ht="18" customHeight="1" x14ac:dyDescent="0.2">
      <c r="B68" s="583">
        <f>'38【既設建築物設備工事業】（入力用）'!B68</f>
        <v>0</v>
      </c>
      <c r="C68" s="584"/>
      <c r="D68" s="584"/>
      <c r="E68" s="584"/>
      <c r="F68" s="584"/>
      <c r="G68" s="584"/>
      <c r="H68" s="584"/>
      <c r="I68" s="585"/>
      <c r="J68" s="583">
        <f>'38【既設建築物設備工事業】（入力用）'!J68</f>
        <v>0</v>
      </c>
      <c r="K68" s="584"/>
      <c r="L68" s="584"/>
      <c r="M68" s="584"/>
      <c r="N68" s="589"/>
      <c r="O68" s="26">
        <f>'38【既設建築物設備工事業】（入力用）'!O68</f>
        <v>0</v>
      </c>
      <c r="P68" s="11" t="s">
        <v>31</v>
      </c>
      <c r="Q68" s="26">
        <f>'38【既設建築物設備工事業】（入力用）'!Q68</f>
        <v>0</v>
      </c>
      <c r="R68" s="11" t="s">
        <v>32</v>
      </c>
      <c r="S68" s="26">
        <f>'38【既設建築物設備工事業】（入力用）'!S68</f>
        <v>0</v>
      </c>
      <c r="T68" s="380" t="s">
        <v>33</v>
      </c>
      <c r="U68" s="380"/>
      <c r="V68" s="378"/>
      <c r="W68" s="379"/>
      <c r="X68" s="379"/>
      <c r="Y68" s="54"/>
      <c r="Z68" s="55"/>
      <c r="AA68" s="56"/>
      <c r="AB68" s="56"/>
      <c r="AC68" s="54"/>
      <c r="AD68" s="55"/>
      <c r="AE68" s="56"/>
      <c r="AF68" s="56"/>
      <c r="AG68" s="54"/>
      <c r="AH68" s="365"/>
      <c r="AI68" s="366"/>
      <c r="AJ68" s="366"/>
      <c r="AK68" s="367"/>
      <c r="AL68" s="148"/>
      <c r="AM68" s="149"/>
      <c r="AN68" s="365"/>
      <c r="AO68" s="366"/>
      <c r="AP68" s="366"/>
      <c r="AQ68" s="366"/>
      <c r="AR68" s="366"/>
      <c r="AS68" s="58"/>
    </row>
    <row r="69" spans="2:45" ht="18" customHeight="1" x14ac:dyDescent="0.2">
      <c r="B69" s="586"/>
      <c r="C69" s="587"/>
      <c r="D69" s="587"/>
      <c r="E69" s="587"/>
      <c r="F69" s="587"/>
      <c r="G69" s="587"/>
      <c r="H69" s="587"/>
      <c r="I69" s="588"/>
      <c r="J69" s="586"/>
      <c r="K69" s="587"/>
      <c r="L69" s="587"/>
      <c r="M69" s="587"/>
      <c r="N69" s="590"/>
      <c r="O69" s="27">
        <f>'38【既設建築物設備工事業】（入力用）'!O69</f>
        <v>0</v>
      </c>
      <c r="P69" s="33" t="s">
        <v>31</v>
      </c>
      <c r="Q69" s="27">
        <f>'38【既設建築物設備工事業】（入力用）'!Q69</f>
        <v>0</v>
      </c>
      <c r="R69" s="33" t="s">
        <v>32</v>
      </c>
      <c r="S69" s="27">
        <f>'38【既設建築物設備工事業】（入力用）'!S69</f>
        <v>0</v>
      </c>
      <c r="T69" s="591" t="s">
        <v>34</v>
      </c>
      <c r="U69" s="591"/>
      <c r="V69" s="340">
        <f>'38【既設建築物設備工事業】（入力用）'!V69</f>
        <v>0</v>
      </c>
      <c r="W69" s="341"/>
      <c r="X69" s="341"/>
      <c r="Y69" s="341"/>
      <c r="Z69" s="340">
        <f>'38【既設建築物設備工事業】（入力用）'!Z69</f>
        <v>0</v>
      </c>
      <c r="AA69" s="341"/>
      <c r="AB69" s="341"/>
      <c r="AC69" s="341"/>
      <c r="AD69" s="340">
        <f>'38【既設建築物設備工事業】（入力用）'!AD69</f>
        <v>0</v>
      </c>
      <c r="AE69" s="341"/>
      <c r="AF69" s="341"/>
      <c r="AG69" s="341"/>
      <c r="AH69" s="340">
        <f>'38【既設建築物設備工事業】（入力用）'!AH69</f>
        <v>0</v>
      </c>
      <c r="AI69" s="341"/>
      <c r="AJ69" s="341"/>
      <c r="AK69" s="368"/>
      <c r="AL69" s="345" t="str">
        <f>'35【建築事業】（入力用）'!AL69</f>
        <v/>
      </c>
      <c r="AM69" s="582"/>
      <c r="AN69" s="342">
        <f>'38【既設建築物設備工事業】（入力用）'!AN69</f>
        <v>0</v>
      </c>
      <c r="AO69" s="343"/>
      <c r="AP69" s="343"/>
      <c r="AQ69" s="343"/>
      <c r="AR69" s="343"/>
      <c r="AS69" s="35"/>
    </row>
    <row r="70" spans="2:45" ht="18" customHeight="1" x14ac:dyDescent="0.2">
      <c r="B70" s="583">
        <f>'38【既設建築物設備工事業】（入力用）'!B70</f>
        <v>0</v>
      </c>
      <c r="C70" s="584"/>
      <c r="D70" s="584"/>
      <c r="E70" s="584"/>
      <c r="F70" s="584"/>
      <c r="G70" s="584"/>
      <c r="H70" s="584"/>
      <c r="I70" s="585"/>
      <c r="J70" s="583">
        <f>'38【既設建築物設備工事業】（入力用）'!J70</f>
        <v>0</v>
      </c>
      <c r="K70" s="584"/>
      <c r="L70" s="584"/>
      <c r="M70" s="584"/>
      <c r="N70" s="589"/>
      <c r="O70" s="26">
        <f>'38【既設建築物設備工事業】（入力用）'!O70</f>
        <v>0</v>
      </c>
      <c r="P70" s="11" t="s">
        <v>31</v>
      </c>
      <c r="Q70" s="26">
        <f>'38【既設建築物設備工事業】（入力用）'!Q70</f>
        <v>0</v>
      </c>
      <c r="R70" s="11" t="s">
        <v>32</v>
      </c>
      <c r="S70" s="26">
        <f>'38【既設建築物設備工事業】（入力用）'!S70</f>
        <v>0</v>
      </c>
      <c r="T70" s="380" t="s">
        <v>33</v>
      </c>
      <c r="U70" s="380"/>
      <c r="V70" s="378"/>
      <c r="W70" s="379"/>
      <c r="X70" s="379"/>
      <c r="Y70" s="54"/>
      <c r="Z70" s="55"/>
      <c r="AA70" s="56"/>
      <c r="AB70" s="56"/>
      <c r="AC70" s="54"/>
      <c r="AD70" s="55"/>
      <c r="AE70" s="56"/>
      <c r="AF70" s="56"/>
      <c r="AG70" s="54"/>
      <c r="AH70" s="365"/>
      <c r="AI70" s="366"/>
      <c r="AJ70" s="366"/>
      <c r="AK70" s="367"/>
      <c r="AL70" s="148"/>
      <c r="AM70" s="149"/>
      <c r="AN70" s="365"/>
      <c r="AO70" s="366"/>
      <c r="AP70" s="366"/>
      <c r="AQ70" s="366"/>
      <c r="AR70" s="366"/>
      <c r="AS70" s="58"/>
    </row>
    <row r="71" spans="2:45" ht="18" customHeight="1" x14ac:dyDescent="0.2">
      <c r="B71" s="586"/>
      <c r="C71" s="587"/>
      <c r="D71" s="587"/>
      <c r="E71" s="587"/>
      <c r="F71" s="587"/>
      <c r="G71" s="587"/>
      <c r="H71" s="587"/>
      <c r="I71" s="588"/>
      <c r="J71" s="586"/>
      <c r="K71" s="587"/>
      <c r="L71" s="587"/>
      <c r="M71" s="587"/>
      <c r="N71" s="590"/>
      <c r="O71" s="27">
        <f>'38【既設建築物設備工事業】（入力用）'!O71</f>
        <v>0</v>
      </c>
      <c r="P71" s="33" t="s">
        <v>31</v>
      </c>
      <c r="Q71" s="27">
        <f>'38【既設建築物設備工事業】（入力用）'!Q71</f>
        <v>0</v>
      </c>
      <c r="R71" s="33" t="s">
        <v>32</v>
      </c>
      <c r="S71" s="27">
        <f>'38【既設建築物設備工事業】（入力用）'!S71</f>
        <v>0</v>
      </c>
      <c r="T71" s="591" t="s">
        <v>34</v>
      </c>
      <c r="U71" s="591"/>
      <c r="V71" s="340">
        <f>'38【既設建築物設備工事業】（入力用）'!V71</f>
        <v>0</v>
      </c>
      <c r="W71" s="341"/>
      <c r="X71" s="341"/>
      <c r="Y71" s="341"/>
      <c r="Z71" s="340">
        <f>'38【既設建築物設備工事業】（入力用）'!Z71</f>
        <v>0</v>
      </c>
      <c r="AA71" s="341"/>
      <c r="AB71" s="341"/>
      <c r="AC71" s="341"/>
      <c r="AD71" s="340">
        <f>'38【既設建築物設備工事業】（入力用）'!AD71</f>
        <v>0</v>
      </c>
      <c r="AE71" s="341"/>
      <c r="AF71" s="341"/>
      <c r="AG71" s="341"/>
      <c r="AH71" s="340">
        <f>'38【既設建築物設備工事業】（入力用）'!AH71</f>
        <v>0</v>
      </c>
      <c r="AI71" s="341"/>
      <c r="AJ71" s="341"/>
      <c r="AK71" s="368"/>
      <c r="AL71" s="345" t="str">
        <f>'35【建築事業】（入力用）'!AL71</f>
        <v/>
      </c>
      <c r="AM71" s="582"/>
      <c r="AN71" s="342">
        <f>'38【既設建築物設備工事業】（入力用）'!AN71</f>
        <v>0</v>
      </c>
      <c r="AO71" s="343"/>
      <c r="AP71" s="343"/>
      <c r="AQ71" s="343"/>
      <c r="AR71" s="343"/>
      <c r="AS71" s="35"/>
    </row>
    <row r="72" spans="2:45" ht="18" customHeight="1" x14ac:dyDescent="0.2">
      <c r="B72" s="583">
        <f>'38【既設建築物設備工事業】（入力用）'!B72</f>
        <v>0</v>
      </c>
      <c r="C72" s="584"/>
      <c r="D72" s="584"/>
      <c r="E72" s="584"/>
      <c r="F72" s="584"/>
      <c r="G72" s="584"/>
      <c r="H72" s="584"/>
      <c r="I72" s="585"/>
      <c r="J72" s="583">
        <f>'38【既設建築物設備工事業】（入力用）'!J72</f>
        <v>0</v>
      </c>
      <c r="K72" s="584"/>
      <c r="L72" s="584"/>
      <c r="M72" s="584"/>
      <c r="N72" s="589"/>
      <c r="O72" s="26">
        <f>'38【既設建築物設備工事業】（入力用）'!O72</f>
        <v>0</v>
      </c>
      <c r="P72" s="11" t="s">
        <v>31</v>
      </c>
      <c r="Q72" s="26">
        <f>'38【既設建築物設備工事業】（入力用）'!Q72</f>
        <v>0</v>
      </c>
      <c r="R72" s="11" t="s">
        <v>32</v>
      </c>
      <c r="S72" s="26">
        <f>'38【既設建築物設備工事業】（入力用）'!S72</f>
        <v>0</v>
      </c>
      <c r="T72" s="380" t="s">
        <v>33</v>
      </c>
      <c r="U72" s="380"/>
      <c r="V72" s="378"/>
      <c r="W72" s="379"/>
      <c r="X72" s="379"/>
      <c r="Y72" s="54"/>
      <c r="Z72" s="55"/>
      <c r="AA72" s="56"/>
      <c r="AB72" s="56"/>
      <c r="AC72" s="54"/>
      <c r="AD72" s="55"/>
      <c r="AE72" s="56"/>
      <c r="AF72" s="56"/>
      <c r="AG72" s="54"/>
      <c r="AH72" s="365"/>
      <c r="AI72" s="366"/>
      <c r="AJ72" s="366"/>
      <c r="AK72" s="367"/>
      <c r="AL72" s="148"/>
      <c r="AM72" s="149"/>
      <c r="AN72" s="365"/>
      <c r="AO72" s="366"/>
      <c r="AP72" s="366"/>
      <c r="AQ72" s="366"/>
      <c r="AR72" s="366"/>
      <c r="AS72" s="58"/>
    </row>
    <row r="73" spans="2:45" ht="18" customHeight="1" x14ac:dyDescent="0.2">
      <c r="B73" s="586"/>
      <c r="C73" s="587"/>
      <c r="D73" s="587"/>
      <c r="E73" s="587"/>
      <c r="F73" s="587"/>
      <c r="G73" s="587"/>
      <c r="H73" s="587"/>
      <c r="I73" s="588"/>
      <c r="J73" s="586"/>
      <c r="K73" s="587"/>
      <c r="L73" s="587"/>
      <c r="M73" s="587"/>
      <c r="N73" s="590"/>
      <c r="O73" s="27">
        <f>'38【既設建築物設備工事業】（入力用）'!O73</f>
        <v>0</v>
      </c>
      <c r="P73" s="33" t="s">
        <v>31</v>
      </c>
      <c r="Q73" s="27">
        <f>'38【既設建築物設備工事業】（入力用）'!Q73</f>
        <v>0</v>
      </c>
      <c r="R73" s="33" t="s">
        <v>32</v>
      </c>
      <c r="S73" s="27">
        <f>'38【既設建築物設備工事業】（入力用）'!S73</f>
        <v>0</v>
      </c>
      <c r="T73" s="591" t="s">
        <v>34</v>
      </c>
      <c r="U73" s="591"/>
      <c r="V73" s="340">
        <f>'38【既設建築物設備工事業】（入力用）'!V73</f>
        <v>0</v>
      </c>
      <c r="W73" s="341"/>
      <c r="X73" s="341"/>
      <c r="Y73" s="341"/>
      <c r="Z73" s="340">
        <f>'38【既設建築物設備工事業】（入力用）'!Z73</f>
        <v>0</v>
      </c>
      <c r="AA73" s="341"/>
      <c r="AB73" s="341"/>
      <c r="AC73" s="341"/>
      <c r="AD73" s="340">
        <f>'38【既設建築物設備工事業】（入力用）'!AD73</f>
        <v>0</v>
      </c>
      <c r="AE73" s="341"/>
      <c r="AF73" s="341"/>
      <c r="AG73" s="341"/>
      <c r="AH73" s="340">
        <f>'38【既設建築物設備工事業】（入力用）'!AH73</f>
        <v>0</v>
      </c>
      <c r="AI73" s="341"/>
      <c r="AJ73" s="341"/>
      <c r="AK73" s="368"/>
      <c r="AL73" s="345" t="str">
        <f>'35【建築事業】（入力用）'!AL73</f>
        <v/>
      </c>
      <c r="AM73" s="582"/>
      <c r="AN73" s="342">
        <f>'38【既設建築物設備工事業】（入力用）'!AN73</f>
        <v>0</v>
      </c>
      <c r="AO73" s="343"/>
      <c r="AP73" s="343"/>
      <c r="AQ73" s="343"/>
      <c r="AR73" s="343"/>
      <c r="AS73" s="35"/>
    </row>
    <row r="74" spans="2:45" ht="18" customHeight="1" x14ac:dyDescent="0.2">
      <c r="B74" s="583">
        <f>'38【既設建築物設備工事業】（入力用）'!B74</f>
        <v>0</v>
      </c>
      <c r="C74" s="584"/>
      <c r="D74" s="584"/>
      <c r="E74" s="584"/>
      <c r="F74" s="584"/>
      <c r="G74" s="584"/>
      <c r="H74" s="584"/>
      <c r="I74" s="585"/>
      <c r="J74" s="583">
        <f>'38【既設建築物設備工事業】（入力用）'!J74</f>
        <v>0</v>
      </c>
      <c r="K74" s="584"/>
      <c r="L74" s="584"/>
      <c r="M74" s="584"/>
      <c r="N74" s="589"/>
      <c r="O74" s="26">
        <f>'38【既設建築物設備工事業】（入力用）'!O74</f>
        <v>0</v>
      </c>
      <c r="P74" s="11" t="s">
        <v>31</v>
      </c>
      <c r="Q74" s="26">
        <f>'38【既設建築物設備工事業】（入力用）'!Q74</f>
        <v>0</v>
      </c>
      <c r="R74" s="11" t="s">
        <v>32</v>
      </c>
      <c r="S74" s="26">
        <f>'38【既設建築物設備工事業】（入力用）'!S74</f>
        <v>0</v>
      </c>
      <c r="T74" s="380" t="s">
        <v>33</v>
      </c>
      <c r="U74" s="380"/>
      <c r="V74" s="378"/>
      <c r="W74" s="379"/>
      <c r="X74" s="379"/>
      <c r="Y74" s="54"/>
      <c r="Z74" s="55"/>
      <c r="AA74" s="56"/>
      <c r="AB74" s="56"/>
      <c r="AC74" s="54"/>
      <c r="AD74" s="55"/>
      <c r="AE74" s="56"/>
      <c r="AF74" s="56"/>
      <c r="AG74" s="54"/>
      <c r="AH74" s="365"/>
      <c r="AI74" s="366"/>
      <c r="AJ74" s="366"/>
      <c r="AK74" s="367"/>
      <c r="AL74" s="148"/>
      <c r="AM74" s="149"/>
      <c r="AN74" s="365"/>
      <c r="AO74" s="366"/>
      <c r="AP74" s="366"/>
      <c r="AQ74" s="366"/>
      <c r="AR74" s="366"/>
      <c r="AS74" s="58"/>
    </row>
    <row r="75" spans="2:45" ht="18" customHeight="1" x14ac:dyDescent="0.2">
      <c r="B75" s="586"/>
      <c r="C75" s="587"/>
      <c r="D75" s="587"/>
      <c r="E75" s="587"/>
      <c r="F75" s="587"/>
      <c r="G75" s="587"/>
      <c r="H75" s="587"/>
      <c r="I75" s="588"/>
      <c r="J75" s="586"/>
      <c r="K75" s="587"/>
      <c r="L75" s="587"/>
      <c r="M75" s="587"/>
      <c r="N75" s="590"/>
      <c r="O75" s="27">
        <f>'38【既設建築物設備工事業】（入力用）'!O75</f>
        <v>0</v>
      </c>
      <c r="P75" s="33" t="s">
        <v>31</v>
      </c>
      <c r="Q75" s="27">
        <f>'38【既設建築物設備工事業】（入力用）'!Q75</f>
        <v>0</v>
      </c>
      <c r="R75" s="33" t="s">
        <v>32</v>
      </c>
      <c r="S75" s="27">
        <f>'38【既設建築物設備工事業】（入力用）'!S75</f>
        <v>0</v>
      </c>
      <c r="T75" s="591" t="s">
        <v>34</v>
      </c>
      <c r="U75" s="591"/>
      <c r="V75" s="340">
        <f>'38【既設建築物設備工事業】（入力用）'!V75</f>
        <v>0</v>
      </c>
      <c r="W75" s="341"/>
      <c r="X75" s="341"/>
      <c r="Y75" s="341"/>
      <c r="Z75" s="340">
        <f>'38【既設建築物設備工事業】（入力用）'!Z75</f>
        <v>0</v>
      </c>
      <c r="AA75" s="341"/>
      <c r="AB75" s="341"/>
      <c r="AC75" s="341"/>
      <c r="AD75" s="340">
        <f>'38【既設建築物設備工事業】（入力用）'!AD75</f>
        <v>0</v>
      </c>
      <c r="AE75" s="341"/>
      <c r="AF75" s="341"/>
      <c r="AG75" s="341"/>
      <c r="AH75" s="340">
        <f>'38【既設建築物設備工事業】（入力用）'!AH75</f>
        <v>0</v>
      </c>
      <c r="AI75" s="341"/>
      <c r="AJ75" s="341"/>
      <c r="AK75" s="368"/>
      <c r="AL75" s="345" t="str">
        <f>'35【建築事業】（入力用）'!AL75</f>
        <v/>
      </c>
      <c r="AM75" s="582"/>
      <c r="AN75" s="342">
        <f>'38【既設建築物設備工事業】（入力用）'!AN75</f>
        <v>0</v>
      </c>
      <c r="AO75" s="343"/>
      <c r="AP75" s="343"/>
      <c r="AQ75" s="343"/>
      <c r="AR75" s="343"/>
      <c r="AS75" s="35"/>
    </row>
    <row r="76" spans="2:45" ht="18" customHeight="1" x14ac:dyDescent="0.2">
      <c r="B76" s="583">
        <f>'38【既設建築物設備工事業】（入力用）'!B76</f>
        <v>0</v>
      </c>
      <c r="C76" s="584"/>
      <c r="D76" s="584"/>
      <c r="E76" s="584"/>
      <c r="F76" s="584"/>
      <c r="G76" s="584"/>
      <c r="H76" s="584"/>
      <c r="I76" s="585"/>
      <c r="J76" s="583">
        <f>'38【既設建築物設備工事業】（入力用）'!J76</f>
        <v>0</v>
      </c>
      <c r="K76" s="584"/>
      <c r="L76" s="584"/>
      <c r="M76" s="584"/>
      <c r="N76" s="589"/>
      <c r="O76" s="26">
        <f>'38【既設建築物設備工事業】（入力用）'!O76</f>
        <v>0</v>
      </c>
      <c r="P76" s="11" t="s">
        <v>31</v>
      </c>
      <c r="Q76" s="26">
        <f>'38【既設建築物設備工事業】（入力用）'!Q76</f>
        <v>0</v>
      </c>
      <c r="R76" s="11" t="s">
        <v>32</v>
      </c>
      <c r="S76" s="26">
        <f>'38【既設建築物設備工事業】（入力用）'!S76</f>
        <v>0</v>
      </c>
      <c r="T76" s="380" t="s">
        <v>33</v>
      </c>
      <c r="U76" s="380"/>
      <c r="V76" s="378"/>
      <c r="W76" s="379"/>
      <c r="X76" s="379"/>
      <c r="Y76" s="54"/>
      <c r="Z76" s="55"/>
      <c r="AA76" s="56"/>
      <c r="AB76" s="56"/>
      <c r="AC76" s="54"/>
      <c r="AD76" s="55"/>
      <c r="AE76" s="56"/>
      <c r="AF76" s="56"/>
      <c r="AG76" s="54"/>
      <c r="AH76" s="365"/>
      <c r="AI76" s="366"/>
      <c r="AJ76" s="366"/>
      <c r="AK76" s="367"/>
      <c r="AL76" s="148"/>
      <c r="AM76" s="149"/>
      <c r="AN76" s="365"/>
      <c r="AO76" s="366"/>
      <c r="AP76" s="366"/>
      <c r="AQ76" s="366"/>
      <c r="AR76" s="366"/>
      <c r="AS76" s="58"/>
    </row>
    <row r="77" spans="2:45" ht="18" customHeight="1" x14ac:dyDescent="0.2">
      <c r="B77" s="586"/>
      <c r="C77" s="587"/>
      <c r="D77" s="587"/>
      <c r="E77" s="587"/>
      <c r="F77" s="587"/>
      <c r="G77" s="587"/>
      <c r="H77" s="587"/>
      <c r="I77" s="588"/>
      <c r="J77" s="586"/>
      <c r="K77" s="587"/>
      <c r="L77" s="587"/>
      <c r="M77" s="587"/>
      <c r="N77" s="590"/>
      <c r="O77" s="27">
        <f>'38【既設建築物設備工事業】（入力用）'!O77</f>
        <v>0</v>
      </c>
      <c r="P77" s="33" t="s">
        <v>31</v>
      </c>
      <c r="Q77" s="27">
        <f>'38【既設建築物設備工事業】（入力用）'!Q77</f>
        <v>0</v>
      </c>
      <c r="R77" s="33" t="s">
        <v>32</v>
      </c>
      <c r="S77" s="27">
        <f>'38【既設建築物設備工事業】（入力用）'!S77</f>
        <v>0</v>
      </c>
      <c r="T77" s="591" t="s">
        <v>34</v>
      </c>
      <c r="U77" s="591"/>
      <c r="V77" s="340">
        <f>'38【既設建築物設備工事業】（入力用）'!V77</f>
        <v>0</v>
      </c>
      <c r="W77" s="341"/>
      <c r="X77" s="341"/>
      <c r="Y77" s="341"/>
      <c r="Z77" s="340">
        <f>'38【既設建築物設備工事業】（入力用）'!Z77</f>
        <v>0</v>
      </c>
      <c r="AA77" s="341"/>
      <c r="AB77" s="341"/>
      <c r="AC77" s="341"/>
      <c r="AD77" s="340">
        <f>'38【既設建築物設備工事業】（入力用）'!AD77</f>
        <v>0</v>
      </c>
      <c r="AE77" s="341"/>
      <c r="AF77" s="341"/>
      <c r="AG77" s="341"/>
      <c r="AH77" s="340">
        <f>'38【既設建築物設備工事業】（入力用）'!AH77</f>
        <v>0</v>
      </c>
      <c r="AI77" s="341"/>
      <c r="AJ77" s="341"/>
      <c r="AK77" s="368"/>
      <c r="AL77" s="345" t="str">
        <f>'35【建築事業】（入力用）'!AL77</f>
        <v/>
      </c>
      <c r="AM77" s="582"/>
      <c r="AN77" s="342">
        <f>'38【既設建築物設備工事業】（入力用）'!AN77</f>
        <v>0</v>
      </c>
      <c r="AO77" s="343"/>
      <c r="AP77" s="343"/>
      <c r="AQ77" s="343"/>
      <c r="AR77" s="343"/>
      <c r="AS77" s="35"/>
    </row>
    <row r="78" spans="2:45" ht="18" customHeight="1" x14ac:dyDescent="0.2">
      <c r="B78" s="347" t="s">
        <v>86</v>
      </c>
      <c r="C78" s="348"/>
      <c r="D78" s="348"/>
      <c r="E78" s="349"/>
      <c r="F78" s="356" t="str">
        <f>'38【既設建築物設備工事業】（入力用）'!F78</f>
        <v>38　既設建築物設備工事業</v>
      </c>
      <c r="G78" s="357"/>
      <c r="H78" s="357"/>
      <c r="I78" s="357"/>
      <c r="J78" s="357"/>
      <c r="K78" s="357"/>
      <c r="L78" s="357"/>
      <c r="M78" s="357"/>
      <c r="N78" s="358"/>
      <c r="O78" s="347" t="s">
        <v>73</v>
      </c>
      <c r="P78" s="348"/>
      <c r="Q78" s="348"/>
      <c r="R78" s="348"/>
      <c r="S78" s="348"/>
      <c r="T78" s="348"/>
      <c r="U78" s="349"/>
      <c r="V78" s="365"/>
      <c r="W78" s="366"/>
      <c r="X78" s="366"/>
      <c r="Y78" s="367"/>
      <c r="Z78" s="55"/>
      <c r="AA78" s="56"/>
      <c r="AB78" s="56"/>
      <c r="AC78" s="54"/>
      <c r="AD78" s="55"/>
      <c r="AE78" s="56"/>
      <c r="AF78" s="56"/>
      <c r="AG78" s="54"/>
      <c r="AH78" s="365"/>
      <c r="AI78" s="366"/>
      <c r="AJ78" s="366"/>
      <c r="AK78" s="367"/>
      <c r="AL78" s="55"/>
      <c r="AM78" s="57"/>
      <c r="AN78" s="365"/>
      <c r="AO78" s="366"/>
      <c r="AP78" s="366"/>
      <c r="AQ78" s="366"/>
      <c r="AR78" s="366"/>
      <c r="AS78" s="58"/>
    </row>
    <row r="79" spans="2:45" ht="18" customHeight="1" x14ac:dyDescent="0.2">
      <c r="B79" s="350"/>
      <c r="C79" s="351"/>
      <c r="D79" s="351"/>
      <c r="E79" s="352"/>
      <c r="F79" s="359"/>
      <c r="G79" s="360"/>
      <c r="H79" s="360"/>
      <c r="I79" s="360"/>
      <c r="J79" s="360"/>
      <c r="K79" s="360"/>
      <c r="L79" s="360"/>
      <c r="M79" s="360"/>
      <c r="N79" s="361"/>
      <c r="O79" s="350"/>
      <c r="P79" s="351"/>
      <c r="Q79" s="351"/>
      <c r="R79" s="351"/>
      <c r="S79" s="351"/>
      <c r="T79" s="351"/>
      <c r="U79" s="352"/>
      <c r="V79" s="580">
        <f>'38【既設建築物設備工事業】（入力用）'!V79</f>
        <v>0</v>
      </c>
      <c r="W79" s="534"/>
      <c r="X79" s="534"/>
      <c r="Y79" s="535"/>
      <c r="Z79" s="580">
        <f>'38【既設建築物設備工事業】（入力用）'!Z79</f>
        <v>0</v>
      </c>
      <c r="AA79" s="536"/>
      <c r="AB79" s="536"/>
      <c r="AC79" s="537"/>
      <c r="AD79" s="580">
        <f>'38【既設建築物設備工事業】（入力用）'!AD79</f>
        <v>0</v>
      </c>
      <c r="AE79" s="536"/>
      <c r="AF79" s="536"/>
      <c r="AG79" s="537"/>
      <c r="AH79" s="580">
        <f>'38【既設建築物設備工事業】（入力用）'!AH79</f>
        <v>0</v>
      </c>
      <c r="AI79" s="581"/>
      <c r="AJ79" s="581"/>
      <c r="AK79" s="581"/>
      <c r="AL79" s="59"/>
      <c r="AM79" s="60"/>
      <c r="AN79" s="580">
        <f>'38【既設建築物設備工事業】（入力用）'!AN79</f>
        <v>0</v>
      </c>
      <c r="AO79" s="534"/>
      <c r="AP79" s="534"/>
      <c r="AQ79" s="534"/>
      <c r="AR79" s="534"/>
      <c r="AS79" s="61"/>
    </row>
    <row r="80" spans="2:45" ht="18" customHeight="1" x14ac:dyDescent="0.2">
      <c r="B80" s="353"/>
      <c r="C80" s="354"/>
      <c r="D80" s="354"/>
      <c r="E80" s="355"/>
      <c r="F80" s="362"/>
      <c r="G80" s="363"/>
      <c r="H80" s="363"/>
      <c r="I80" s="363"/>
      <c r="J80" s="363"/>
      <c r="K80" s="363"/>
      <c r="L80" s="363"/>
      <c r="M80" s="363"/>
      <c r="N80" s="364"/>
      <c r="O80" s="353"/>
      <c r="P80" s="354"/>
      <c r="Q80" s="354"/>
      <c r="R80" s="354"/>
      <c r="S80" s="354"/>
      <c r="T80" s="354"/>
      <c r="U80" s="355"/>
      <c r="V80" s="342"/>
      <c r="W80" s="343"/>
      <c r="X80" s="343"/>
      <c r="Y80" s="344"/>
      <c r="Z80" s="342"/>
      <c r="AA80" s="343"/>
      <c r="AB80" s="343"/>
      <c r="AC80" s="344"/>
      <c r="AD80" s="342"/>
      <c r="AE80" s="343"/>
      <c r="AF80" s="343"/>
      <c r="AG80" s="344"/>
      <c r="AH80" s="342"/>
      <c r="AI80" s="343"/>
      <c r="AJ80" s="343"/>
      <c r="AK80" s="344"/>
      <c r="AL80" s="34"/>
      <c r="AM80" s="35"/>
      <c r="AN80" s="342"/>
      <c r="AO80" s="343"/>
      <c r="AP80" s="343"/>
      <c r="AQ80" s="343"/>
      <c r="AR80" s="343"/>
      <c r="AS80" s="35"/>
    </row>
    <row r="81" spans="40:44" ht="18" customHeight="1" x14ac:dyDescent="0.2">
      <c r="AN81" s="579">
        <f>'35【建築事業】（入力用）'!AN81</f>
        <v>0</v>
      </c>
      <c r="AO81" s="579"/>
      <c r="AP81" s="579"/>
      <c r="AQ81" s="579"/>
      <c r="AR81" s="579"/>
    </row>
    <row r="82" spans="40:44" ht="31.9" customHeight="1" x14ac:dyDescent="0.2">
      <c r="AN82" s="32"/>
      <c r="AO82" s="32"/>
      <c r="AP82" s="32"/>
      <c r="AQ82" s="32"/>
      <c r="AR82" s="32"/>
    </row>
  </sheetData>
  <sheetProtection sheet="1" selectLockedCells="1"/>
  <dataConsolidate/>
  <mergeCells count="314">
    <mergeCell ref="N5:AE6"/>
    <mergeCell ref="AM5:AP6"/>
    <mergeCell ref="B9:I12"/>
    <mergeCell ref="J9:K9"/>
    <mergeCell ref="M9:N9"/>
    <mergeCell ref="O9:T9"/>
    <mergeCell ref="U9:W9"/>
    <mergeCell ref="AL9:AM11"/>
    <mergeCell ref="AN9:AO11"/>
    <mergeCell ref="AP9:AQ11"/>
    <mergeCell ref="S10:S12"/>
    <mergeCell ref="T10:T12"/>
    <mergeCell ref="U10:U12"/>
    <mergeCell ref="V10:V12"/>
    <mergeCell ref="W10:W12"/>
    <mergeCell ref="B13:I15"/>
    <mergeCell ref="J13:N15"/>
    <mergeCell ref="O13:U15"/>
    <mergeCell ref="AR9:AS11"/>
    <mergeCell ref="J10:J12"/>
    <mergeCell ref="K10:K12"/>
    <mergeCell ref="L10:L12"/>
    <mergeCell ref="M10:M12"/>
    <mergeCell ref="N10:N12"/>
    <mergeCell ref="O10:O12"/>
    <mergeCell ref="P10:P12"/>
    <mergeCell ref="Q10:Q12"/>
    <mergeCell ref="R10:R12"/>
    <mergeCell ref="Y13:AH13"/>
    <mergeCell ref="AN13:AS13"/>
    <mergeCell ref="V14:Y15"/>
    <mergeCell ref="Z14:AC15"/>
    <mergeCell ref="AD14:AG15"/>
    <mergeCell ref="AH14:AK15"/>
    <mergeCell ref="AL14:AM15"/>
    <mergeCell ref="AN14:AS14"/>
    <mergeCell ref="AN15:AS15"/>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V19:Y19"/>
    <mergeCell ref="Z19:AC19"/>
    <mergeCell ref="AD19:AG19"/>
    <mergeCell ref="AH19:AK19"/>
    <mergeCell ref="AL19:AM19"/>
    <mergeCell ref="AN19:AR19"/>
    <mergeCell ref="AH17:AK17"/>
    <mergeCell ref="AL17:AM17"/>
    <mergeCell ref="AN17:AR17"/>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AL21:AM21"/>
    <mergeCell ref="AN21:AR21"/>
    <mergeCell ref="AH25:AK25"/>
    <mergeCell ref="AL25:AM25"/>
    <mergeCell ref="AN25:AR25"/>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AH28:AK28"/>
    <mergeCell ref="AN28:AR28"/>
    <mergeCell ref="X33:Z33"/>
    <mergeCell ref="AC33:AN33"/>
    <mergeCell ref="D34:G34"/>
    <mergeCell ref="AA34:AB34"/>
    <mergeCell ref="AC34:AN34"/>
    <mergeCell ref="AN29:AR29"/>
    <mergeCell ref="AJ30:AL30"/>
    <mergeCell ref="AM30:AN30"/>
    <mergeCell ref="AO30:AQ30"/>
    <mergeCell ref="D31:E31"/>
    <mergeCell ref="G31:H31"/>
    <mergeCell ref="J31:K31"/>
    <mergeCell ref="AJ31:AK31"/>
    <mergeCell ref="AM31:AN31"/>
    <mergeCell ref="AP31:AQ31"/>
    <mergeCell ref="AA36:AB39"/>
    <mergeCell ref="AC36:AH37"/>
    <mergeCell ref="AJ36:AN37"/>
    <mergeCell ref="AP36:AS37"/>
    <mergeCell ref="AC38:AH39"/>
    <mergeCell ref="AI38:AN39"/>
    <mergeCell ref="AO38:AO39"/>
    <mergeCell ref="AP38:AS39"/>
    <mergeCell ref="AA32:AB32"/>
    <mergeCell ref="AC32:AS32"/>
    <mergeCell ref="AM49:AP50"/>
    <mergeCell ref="B53:I56"/>
    <mergeCell ref="J53:K53"/>
    <mergeCell ref="M53:N53"/>
    <mergeCell ref="O53:T53"/>
    <mergeCell ref="U53:W53"/>
    <mergeCell ref="AL53:AM55"/>
    <mergeCell ref="AN53:AO55"/>
    <mergeCell ref="AP53:AQ55"/>
    <mergeCell ref="S54:S56"/>
    <mergeCell ref="T54:T56"/>
    <mergeCell ref="U54:U56"/>
    <mergeCell ref="V54:V56"/>
    <mergeCell ref="W54:W56"/>
    <mergeCell ref="B57:I59"/>
    <mergeCell ref="J57:N59"/>
    <mergeCell ref="O57:U59"/>
    <mergeCell ref="AR53:AS55"/>
    <mergeCell ref="J54:J56"/>
    <mergeCell ref="K54:K56"/>
    <mergeCell ref="L54:L56"/>
    <mergeCell ref="M54:M56"/>
    <mergeCell ref="N54:N56"/>
    <mergeCell ref="O54:O56"/>
    <mergeCell ref="P54:P56"/>
    <mergeCell ref="Q54:Q56"/>
    <mergeCell ref="R54:R56"/>
    <mergeCell ref="Y57:AH57"/>
    <mergeCell ref="AL57:AM57"/>
    <mergeCell ref="AN57:AS57"/>
    <mergeCell ref="V58:Y59"/>
    <mergeCell ref="Z58:AC59"/>
    <mergeCell ref="AD58:AG59"/>
    <mergeCell ref="AH58:AK59"/>
    <mergeCell ref="AL58:AM59"/>
    <mergeCell ref="AN58:AS58"/>
    <mergeCell ref="AN59:AS59"/>
    <mergeCell ref="B62:I63"/>
    <mergeCell ref="J62:N63"/>
    <mergeCell ref="T62:U62"/>
    <mergeCell ref="V62:X62"/>
    <mergeCell ref="AH62:AK62"/>
    <mergeCell ref="AN62:AR62"/>
    <mergeCell ref="T63:U63"/>
    <mergeCell ref="B60:I61"/>
    <mergeCell ref="J60:N61"/>
    <mergeCell ref="T60:U60"/>
    <mergeCell ref="V60:X60"/>
    <mergeCell ref="AH60:AK60"/>
    <mergeCell ref="AN60:AR60"/>
    <mergeCell ref="T61:U61"/>
    <mergeCell ref="V61:Y61"/>
    <mergeCell ref="Z61:AC61"/>
    <mergeCell ref="AD61:AG61"/>
    <mergeCell ref="V63:Y63"/>
    <mergeCell ref="Z63:AC63"/>
    <mergeCell ref="AD63:AG63"/>
    <mergeCell ref="AH63:AK63"/>
    <mergeCell ref="AL63:AM63"/>
    <mergeCell ref="AN63:AR63"/>
    <mergeCell ref="AH61:AK61"/>
    <mergeCell ref="AL61:AM61"/>
    <mergeCell ref="AN61:AR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8:E80"/>
    <mergeCell ref="F78:N80"/>
    <mergeCell ref="O78:U80"/>
    <mergeCell ref="V78:Y78"/>
    <mergeCell ref="AH78:AK78"/>
    <mergeCell ref="AN78:AR78"/>
    <mergeCell ref="V79:Y79"/>
    <mergeCell ref="B76:I77"/>
    <mergeCell ref="J76:N77"/>
    <mergeCell ref="T76:U76"/>
    <mergeCell ref="V76:X76"/>
    <mergeCell ref="AH76:AK76"/>
    <mergeCell ref="AN76:AR76"/>
    <mergeCell ref="T77:U77"/>
    <mergeCell ref="V77:Y77"/>
    <mergeCell ref="Z77:AC77"/>
    <mergeCell ref="AD77:AG77"/>
    <mergeCell ref="AN81:AR81"/>
    <mergeCell ref="Z79:AC79"/>
    <mergeCell ref="AD79:AG79"/>
    <mergeCell ref="AH79:AK79"/>
    <mergeCell ref="AN79:AR79"/>
    <mergeCell ref="V80:Y80"/>
    <mergeCell ref="Z80:AC80"/>
    <mergeCell ref="AD80:AG80"/>
    <mergeCell ref="AH80:AK80"/>
    <mergeCell ref="AN80:AR80"/>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CFB67447-61AD-434A-AD78-5CAFE117BB94}"/>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3F16-F828-4792-8530-8B3544B8AC77}">
  <sheetPr>
    <tabColor indexed="50"/>
  </sheetPr>
  <dimension ref="A1:AT82"/>
  <sheetViews>
    <sheetView workbookViewId="0"/>
  </sheetViews>
  <sheetFormatPr defaultColWidth="0" defaultRowHeight="0" customHeight="1" zeroHeight="1" x14ac:dyDescent="0.2"/>
  <cols>
    <col min="1" max="1" width="1.453125" style="1" customWidth="1"/>
    <col min="2" max="14" width="3.6328125" style="1" customWidth="1"/>
    <col min="15" max="18" width="3.08984375" style="1" customWidth="1"/>
    <col min="19" max="19" width="3" style="1" customWidth="1"/>
    <col min="20" max="24" width="3.08984375" style="1" customWidth="1"/>
    <col min="25" max="25" width="2.08984375" style="1" customWidth="1"/>
    <col min="26" max="28" width="3.08984375" style="1" customWidth="1"/>
    <col min="29" max="29" width="2.08984375" style="1" customWidth="1"/>
    <col min="30" max="32" width="3.08984375" style="1" customWidth="1"/>
    <col min="33" max="33" width="2.08984375" style="1" customWidth="1"/>
    <col min="34" max="36" width="3.08984375" style="1" customWidth="1"/>
    <col min="37" max="37" width="2.08984375" style="1" customWidth="1"/>
    <col min="38" max="43" width="3.08984375" style="1" customWidth="1"/>
    <col min="44" max="44" width="1.26953125" style="1" customWidth="1"/>
    <col min="45" max="45" width="2" style="1" customWidth="1"/>
    <col min="46" max="46" width="1.36328125" style="1" customWidth="1"/>
    <col min="47" max="16384" width="9" style="1" hidden="1"/>
  </cols>
  <sheetData>
    <row r="1" spans="1:45" ht="6" customHeight="1" x14ac:dyDescent="0.2"/>
    <row r="2" spans="1:45" ht="24" customHeight="1" x14ac:dyDescent="0.2">
      <c r="X2" s="3"/>
      <c r="Y2" s="3"/>
    </row>
    <row r="3" spans="1:45"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5">
      <c r="B4" s="2" t="s">
        <v>9</v>
      </c>
      <c r="U4" s="6" t="s">
        <v>81</v>
      </c>
      <c r="V4" s="4"/>
      <c r="W4" s="4"/>
      <c r="X4" s="4"/>
      <c r="Y4" s="4"/>
      <c r="AC4" s="9"/>
    </row>
    <row r="5" spans="1:45" ht="13.15" customHeight="1" x14ac:dyDescent="0.2">
      <c r="M5" s="7"/>
      <c r="N5" s="541" t="s">
        <v>39</v>
      </c>
      <c r="O5" s="541"/>
      <c r="P5" s="541"/>
      <c r="Q5" s="541"/>
      <c r="R5" s="541"/>
      <c r="S5" s="541"/>
      <c r="T5" s="541"/>
      <c r="U5" s="541"/>
      <c r="V5" s="541"/>
      <c r="W5" s="541"/>
      <c r="X5" s="541"/>
      <c r="Y5" s="541"/>
      <c r="Z5" s="541"/>
      <c r="AA5" s="541"/>
      <c r="AB5" s="541"/>
      <c r="AC5" s="541"/>
      <c r="AD5" s="541"/>
      <c r="AE5" s="541"/>
      <c r="AF5" s="7"/>
      <c r="AM5" s="460" t="s">
        <v>74</v>
      </c>
      <c r="AN5" s="606"/>
      <c r="AO5" s="606"/>
      <c r="AP5" s="607"/>
    </row>
    <row r="6" spans="1:45" ht="13.15" customHeight="1" x14ac:dyDescent="0.2">
      <c r="M6" s="8"/>
      <c r="N6" s="542"/>
      <c r="O6" s="542"/>
      <c r="P6" s="542"/>
      <c r="Q6" s="542"/>
      <c r="R6" s="542"/>
      <c r="S6" s="542"/>
      <c r="T6" s="542"/>
      <c r="U6" s="542"/>
      <c r="V6" s="542"/>
      <c r="W6" s="542"/>
      <c r="X6" s="542"/>
      <c r="Y6" s="542"/>
      <c r="Z6" s="542"/>
      <c r="AA6" s="542"/>
      <c r="AB6" s="542"/>
      <c r="AC6" s="542"/>
      <c r="AD6" s="542"/>
      <c r="AE6" s="542"/>
      <c r="AF6" s="8"/>
      <c r="AM6" s="608"/>
      <c r="AN6" s="609"/>
      <c r="AO6" s="609"/>
      <c r="AP6" s="610"/>
    </row>
    <row r="7" spans="1:45" ht="12.75" customHeight="1" x14ac:dyDescent="0.2">
      <c r="AM7" s="40"/>
      <c r="AN7" s="40"/>
    </row>
    <row r="8" spans="1:45" ht="6" customHeight="1" x14ac:dyDescent="0.2"/>
    <row r="9" spans="1:45" ht="12" customHeight="1" x14ac:dyDescent="0.2">
      <c r="B9" s="466" t="s">
        <v>2</v>
      </c>
      <c r="C9" s="467"/>
      <c r="D9" s="467"/>
      <c r="E9" s="467"/>
      <c r="F9" s="467"/>
      <c r="G9" s="467"/>
      <c r="H9" s="467"/>
      <c r="I9" s="557"/>
      <c r="J9" s="469" t="s">
        <v>10</v>
      </c>
      <c r="K9" s="469"/>
      <c r="L9" s="41" t="s">
        <v>3</v>
      </c>
      <c r="M9" s="469" t="s">
        <v>11</v>
      </c>
      <c r="N9" s="469"/>
      <c r="O9" s="470" t="s">
        <v>12</v>
      </c>
      <c r="P9" s="469"/>
      <c r="Q9" s="469"/>
      <c r="R9" s="469"/>
      <c r="S9" s="469"/>
      <c r="T9" s="469"/>
      <c r="U9" s="469" t="s">
        <v>13</v>
      </c>
      <c r="V9" s="469"/>
      <c r="W9" s="469"/>
      <c r="AL9" s="471">
        <f>'35【建築事業】（入力用）'!AL9</f>
        <v>0</v>
      </c>
      <c r="AM9" s="632"/>
      <c r="AN9" s="406" t="s">
        <v>4</v>
      </c>
      <c r="AO9" s="406"/>
      <c r="AP9" s="472">
        <f>'35【建築事業】（入力用）'!AP9</f>
        <v>0</v>
      </c>
      <c r="AQ9" s="472"/>
      <c r="AR9" s="406" t="s">
        <v>5</v>
      </c>
      <c r="AS9" s="407"/>
    </row>
    <row r="10" spans="1:45" ht="13.9" customHeight="1" x14ac:dyDescent="0.2">
      <c r="B10" s="467"/>
      <c r="C10" s="467"/>
      <c r="D10" s="467"/>
      <c r="E10" s="467"/>
      <c r="F10" s="467"/>
      <c r="G10" s="467"/>
      <c r="H10" s="467"/>
      <c r="I10" s="557"/>
      <c r="J10" s="412" t="str">
        <f>'35【建築事業】（入力用）'!J10</f>
        <v>1</v>
      </c>
      <c r="K10" s="558" t="str">
        <f>'35【建築事業】（入力用）'!K10</f>
        <v>1</v>
      </c>
      <c r="L10" s="412" t="str">
        <f>'35【建築事業】（入力用）'!L10</f>
        <v>1</v>
      </c>
      <c r="M10" s="560" t="str">
        <f>'35【建築事業】（入力用）'!M10</f>
        <v>0</v>
      </c>
      <c r="N10" s="549" t="str">
        <f>'35【建築事業】（入力用）'!N10</f>
        <v>5</v>
      </c>
      <c r="O10" s="412" t="str">
        <f>'35【建築事業】（入力用）'!O10</f>
        <v>9</v>
      </c>
      <c r="P10" s="547" t="str">
        <f>'35【建築事業】（入力用）'!P10</f>
        <v>3</v>
      </c>
      <c r="Q10" s="547" t="str">
        <f>'35【建築事業】（入力用）'!Q10</f>
        <v>6</v>
      </c>
      <c r="R10" s="547" t="str">
        <f>'35【建築事業】（入力用）'!R10</f>
        <v>0</v>
      </c>
      <c r="S10" s="547" t="str">
        <f>'35【建築事業】（入力用）'!S10</f>
        <v>1</v>
      </c>
      <c r="T10" s="549" t="str">
        <f>'35【建築事業】（入力用）'!T10</f>
        <v>5</v>
      </c>
      <c r="U10" s="413">
        <f>'36【機械装置組立又は据付の事業(組立又は取付)】(入力用)'!U10</f>
        <v>0</v>
      </c>
      <c r="V10" s="548">
        <f>'36【機械装置組立又は据付の事業(組立又は取付)】(入力用)'!V10</f>
        <v>0</v>
      </c>
      <c r="W10" s="552">
        <f>'36【機械装置組立又は据付の事業(組立又は取付)】(入力用)'!W10</f>
        <v>0</v>
      </c>
      <c r="AL10" s="633"/>
      <c r="AM10" s="634"/>
      <c r="AN10" s="408"/>
      <c r="AO10" s="408"/>
      <c r="AP10" s="474"/>
      <c r="AQ10" s="474"/>
      <c r="AR10" s="408"/>
      <c r="AS10" s="409"/>
    </row>
    <row r="11" spans="1:45" ht="9" customHeight="1" x14ac:dyDescent="0.2">
      <c r="B11" s="467"/>
      <c r="C11" s="467"/>
      <c r="D11" s="467"/>
      <c r="E11" s="467"/>
      <c r="F11" s="467"/>
      <c r="G11" s="467"/>
      <c r="H11" s="467"/>
      <c r="I11" s="557"/>
      <c r="J11" s="413"/>
      <c r="K11" s="559"/>
      <c r="L11" s="413"/>
      <c r="M11" s="561"/>
      <c r="N11" s="550"/>
      <c r="O11" s="413"/>
      <c r="P11" s="548"/>
      <c r="Q11" s="548"/>
      <c r="R11" s="548"/>
      <c r="S11" s="548"/>
      <c r="T11" s="550"/>
      <c r="U11" s="413"/>
      <c r="V11" s="548"/>
      <c r="W11" s="552"/>
      <c r="AL11" s="635"/>
      <c r="AM11" s="636"/>
      <c r="AN11" s="410"/>
      <c r="AO11" s="410"/>
      <c r="AP11" s="476"/>
      <c r="AQ11" s="476"/>
      <c r="AR11" s="410"/>
      <c r="AS11" s="411"/>
    </row>
    <row r="12" spans="1:45" ht="6" customHeight="1" x14ac:dyDescent="0.2">
      <c r="B12" s="468"/>
      <c r="C12" s="468"/>
      <c r="D12" s="468"/>
      <c r="E12" s="468"/>
      <c r="F12" s="468"/>
      <c r="G12" s="468"/>
      <c r="H12" s="468"/>
      <c r="I12" s="347"/>
      <c r="J12" s="413"/>
      <c r="K12" s="559"/>
      <c r="L12" s="413"/>
      <c r="M12" s="561"/>
      <c r="N12" s="550"/>
      <c r="O12" s="413"/>
      <c r="P12" s="548"/>
      <c r="Q12" s="548"/>
      <c r="R12" s="548"/>
      <c r="S12" s="548"/>
      <c r="T12" s="550"/>
      <c r="U12" s="413"/>
      <c r="V12" s="548"/>
      <c r="W12" s="552"/>
    </row>
    <row r="13" spans="1:45" s="3" customFormat="1" ht="15" customHeight="1" x14ac:dyDescent="0.2">
      <c r="A13" s="1"/>
      <c r="B13" s="391" t="s">
        <v>14</v>
      </c>
      <c r="C13" s="392"/>
      <c r="D13" s="392"/>
      <c r="E13" s="392"/>
      <c r="F13" s="392"/>
      <c r="G13" s="392"/>
      <c r="H13" s="392"/>
      <c r="I13" s="393"/>
      <c r="J13" s="391" t="s">
        <v>6</v>
      </c>
      <c r="K13" s="392"/>
      <c r="L13" s="392"/>
      <c r="M13" s="392"/>
      <c r="N13" s="400"/>
      <c r="O13" s="403" t="s">
        <v>15</v>
      </c>
      <c r="P13" s="392"/>
      <c r="Q13" s="392"/>
      <c r="R13" s="392"/>
      <c r="S13" s="392"/>
      <c r="T13" s="392"/>
      <c r="U13" s="393"/>
      <c r="V13" s="42" t="s">
        <v>30</v>
      </c>
      <c r="W13" s="43"/>
      <c r="X13" s="43"/>
      <c r="Y13" s="426" t="s">
        <v>83</v>
      </c>
      <c r="Z13" s="426"/>
      <c r="AA13" s="426"/>
      <c r="AB13" s="426"/>
      <c r="AC13" s="426"/>
      <c r="AD13" s="426"/>
      <c r="AE13" s="426"/>
      <c r="AF13" s="426"/>
      <c r="AG13" s="426"/>
      <c r="AH13" s="426"/>
      <c r="AI13" s="43"/>
      <c r="AJ13" s="43"/>
      <c r="AK13" s="44"/>
      <c r="AL13" s="45" t="s">
        <v>75</v>
      </c>
      <c r="AM13" s="46"/>
      <c r="AN13" s="428" t="s">
        <v>46</v>
      </c>
      <c r="AO13" s="428"/>
      <c r="AP13" s="428"/>
      <c r="AQ13" s="428"/>
      <c r="AR13" s="428"/>
      <c r="AS13" s="429"/>
    </row>
    <row r="14" spans="1:45" s="3" customFormat="1" ht="13.9" customHeight="1" x14ac:dyDescent="0.2">
      <c r="A14" s="1"/>
      <c r="B14" s="394"/>
      <c r="C14" s="395"/>
      <c r="D14" s="395"/>
      <c r="E14" s="395"/>
      <c r="F14" s="395"/>
      <c r="G14" s="395"/>
      <c r="H14" s="395"/>
      <c r="I14" s="396"/>
      <c r="J14" s="394"/>
      <c r="K14" s="395"/>
      <c r="L14" s="395"/>
      <c r="M14" s="395"/>
      <c r="N14" s="401"/>
      <c r="O14" s="404"/>
      <c r="P14" s="395"/>
      <c r="Q14" s="395"/>
      <c r="R14" s="395"/>
      <c r="S14" s="395"/>
      <c r="T14" s="395"/>
      <c r="U14" s="396"/>
      <c r="V14" s="430" t="s">
        <v>7</v>
      </c>
      <c r="W14" s="431"/>
      <c r="X14" s="431"/>
      <c r="Y14" s="432"/>
      <c r="Z14" s="436" t="s">
        <v>16</v>
      </c>
      <c r="AA14" s="437"/>
      <c r="AB14" s="437"/>
      <c r="AC14" s="438"/>
      <c r="AD14" s="442" t="s">
        <v>17</v>
      </c>
      <c r="AE14" s="443"/>
      <c r="AF14" s="443"/>
      <c r="AG14" s="444"/>
      <c r="AH14" s="604" t="s">
        <v>41</v>
      </c>
      <c r="AI14" s="406"/>
      <c r="AJ14" s="406"/>
      <c r="AK14" s="407"/>
      <c r="AL14" s="553" t="s">
        <v>18</v>
      </c>
      <c r="AM14" s="554"/>
      <c r="AN14" s="456" t="s">
        <v>19</v>
      </c>
      <c r="AO14" s="457"/>
      <c r="AP14" s="457"/>
      <c r="AQ14" s="457"/>
      <c r="AR14" s="458"/>
      <c r="AS14" s="459"/>
    </row>
    <row r="15" spans="1:45" s="3" customFormat="1" ht="13.9" customHeight="1" x14ac:dyDescent="0.2">
      <c r="A15" s="1"/>
      <c r="B15" s="397"/>
      <c r="C15" s="398"/>
      <c r="D15" s="398"/>
      <c r="E15" s="398"/>
      <c r="F15" s="398"/>
      <c r="G15" s="398"/>
      <c r="H15" s="398"/>
      <c r="I15" s="399"/>
      <c r="J15" s="397"/>
      <c r="K15" s="398"/>
      <c r="L15" s="398"/>
      <c r="M15" s="398"/>
      <c r="N15" s="402"/>
      <c r="O15" s="405"/>
      <c r="P15" s="398"/>
      <c r="Q15" s="398"/>
      <c r="R15" s="398"/>
      <c r="S15" s="398"/>
      <c r="T15" s="398"/>
      <c r="U15" s="399"/>
      <c r="V15" s="433"/>
      <c r="W15" s="434"/>
      <c r="X15" s="434"/>
      <c r="Y15" s="435"/>
      <c r="Z15" s="439"/>
      <c r="AA15" s="440"/>
      <c r="AB15" s="440"/>
      <c r="AC15" s="441"/>
      <c r="AD15" s="445"/>
      <c r="AE15" s="446"/>
      <c r="AF15" s="446"/>
      <c r="AG15" s="447"/>
      <c r="AH15" s="605"/>
      <c r="AI15" s="410"/>
      <c r="AJ15" s="410"/>
      <c r="AK15" s="411"/>
      <c r="AL15" s="555"/>
      <c r="AM15" s="556"/>
      <c r="AN15" s="389"/>
      <c r="AO15" s="389"/>
      <c r="AP15" s="389"/>
      <c r="AQ15" s="389"/>
      <c r="AR15" s="389"/>
      <c r="AS15" s="390"/>
    </row>
    <row r="16" spans="1:45" ht="18" customHeight="1" x14ac:dyDescent="0.2">
      <c r="B16" s="592">
        <f>'36【機械装置組立又は据付の事業(組立又は取付)】(入力用)'!B16</f>
        <v>0</v>
      </c>
      <c r="C16" s="593"/>
      <c r="D16" s="593"/>
      <c r="E16" s="593"/>
      <c r="F16" s="593"/>
      <c r="G16" s="593"/>
      <c r="H16" s="593"/>
      <c r="I16" s="594"/>
      <c r="J16" s="592">
        <f>'36【機械装置組立又は据付の事業(組立又は取付)】(入力用)'!J16</f>
        <v>0</v>
      </c>
      <c r="K16" s="593"/>
      <c r="L16" s="593"/>
      <c r="M16" s="593"/>
      <c r="N16" s="595"/>
      <c r="O16" s="47">
        <f>'36【機械装置組立又は据付の事業(組立又は取付)】(入力用)'!O16</f>
        <v>0</v>
      </c>
      <c r="P16" s="48" t="s">
        <v>0</v>
      </c>
      <c r="Q16" s="47">
        <f>'36【機械装置組立又は据付の事業(組立又は取付)】(入力用)'!Q16</f>
        <v>0</v>
      </c>
      <c r="R16" s="48" t="s">
        <v>1</v>
      </c>
      <c r="S16" s="47">
        <f>'36【機械装置組立又は据付の事業(組立又は取付)】(入力用)'!S16</f>
        <v>0</v>
      </c>
      <c r="T16" s="377" t="s">
        <v>20</v>
      </c>
      <c r="U16" s="377"/>
      <c r="V16" s="378"/>
      <c r="W16" s="379"/>
      <c r="X16" s="379"/>
      <c r="Y16" s="49" t="s">
        <v>8</v>
      </c>
      <c r="Z16" s="50"/>
      <c r="AA16" s="51"/>
      <c r="AB16" s="51"/>
      <c r="AC16" s="49" t="s">
        <v>8</v>
      </c>
      <c r="AD16" s="50"/>
      <c r="AE16" s="51"/>
      <c r="AF16" s="51"/>
      <c r="AG16" s="52" t="s">
        <v>8</v>
      </c>
      <c r="AH16" s="629">
        <f>'35【建築事業】（入力用）'!AH16</f>
        <v>0</v>
      </c>
      <c r="AI16" s="630"/>
      <c r="AJ16" s="630"/>
      <c r="AK16" s="631"/>
      <c r="AL16" s="152"/>
      <c r="AM16" s="153"/>
      <c r="AN16" s="365"/>
      <c r="AO16" s="366"/>
      <c r="AP16" s="366"/>
      <c r="AQ16" s="366"/>
      <c r="AR16" s="366"/>
      <c r="AS16" s="52" t="s">
        <v>8</v>
      </c>
    </row>
    <row r="17" spans="2:45" ht="18" customHeight="1" x14ac:dyDescent="0.2">
      <c r="B17" s="625"/>
      <c r="C17" s="626"/>
      <c r="D17" s="626"/>
      <c r="E17" s="626"/>
      <c r="F17" s="626"/>
      <c r="G17" s="626"/>
      <c r="H17" s="626"/>
      <c r="I17" s="627"/>
      <c r="J17" s="625"/>
      <c r="K17" s="626"/>
      <c r="L17" s="626"/>
      <c r="M17" s="626"/>
      <c r="N17" s="628"/>
      <c r="O17" s="26">
        <f>'36【機械装置組立又は据付の事業(組立又は取付)】(入力用)'!O17</f>
        <v>0</v>
      </c>
      <c r="P17" s="11" t="s">
        <v>0</v>
      </c>
      <c r="Q17" s="26">
        <f>'36【機械装置組立又は据付の事業(組立又は取付)】(入力用)'!Q17</f>
        <v>0</v>
      </c>
      <c r="R17" s="11" t="s">
        <v>1</v>
      </c>
      <c r="S17" s="26">
        <f>'36【機械装置組立又は据付の事業(組立又は取付)】(入力用)'!S17</f>
        <v>0</v>
      </c>
      <c r="T17" s="380" t="s">
        <v>21</v>
      </c>
      <c r="U17" s="380"/>
      <c r="V17" s="340">
        <f>'36【機械装置組立又は据付の事業(組立又は取付)】(入力用)'!V17</f>
        <v>0</v>
      </c>
      <c r="W17" s="341"/>
      <c r="X17" s="341"/>
      <c r="Y17" s="341"/>
      <c r="Z17" s="340">
        <f>'36【機械装置組立又は据付の事業(組立又は取付)】(入力用)'!Z17</f>
        <v>0</v>
      </c>
      <c r="AA17" s="341"/>
      <c r="AB17" s="341"/>
      <c r="AC17" s="341"/>
      <c r="AD17" s="340">
        <f>'36【機械装置組立又は据付の事業(組立又は取付)】(入力用)'!AD17</f>
        <v>0</v>
      </c>
      <c r="AE17" s="341"/>
      <c r="AF17" s="341"/>
      <c r="AG17" s="341"/>
      <c r="AH17" s="340">
        <f>'36【機械装置組立又は据付の事業(組立又は取付)】(入力用)'!AH17</f>
        <v>0</v>
      </c>
      <c r="AI17" s="341"/>
      <c r="AJ17" s="341"/>
      <c r="AK17" s="368"/>
      <c r="AL17" s="345" t="str">
        <f>'36【機械装置組立又は据付の事業(組立又は取付)】(入力用)'!AL17</f>
        <v/>
      </c>
      <c r="AM17" s="582"/>
      <c r="AN17" s="342">
        <f>'36【機械装置組立又は据付の事業(組立又は取付)】(入力用)'!AN17</f>
        <v>0</v>
      </c>
      <c r="AO17" s="343"/>
      <c r="AP17" s="343"/>
      <c r="AQ17" s="343"/>
      <c r="AR17" s="343"/>
      <c r="AS17" s="35"/>
    </row>
    <row r="18" spans="2:45" ht="18" customHeight="1" x14ac:dyDescent="0.2">
      <c r="B18" s="592">
        <f>'36【機械装置組立又は据付の事業(組立又は取付)】(入力用)'!B18</f>
        <v>0</v>
      </c>
      <c r="C18" s="593"/>
      <c r="D18" s="593"/>
      <c r="E18" s="593"/>
      <c r="F18" s="593"/>
      <c r="G18" s="593"/>
      <c r="H18" s="593"/>
      <c r="I18" s="594"/>
      <c r="J18" s="592">
        <f>'36【機械装置組立又は据付の事業(組立又は取付)】(入力用)'!J18</f>
        <v>0</v>
      </c>
      <c r="K18" s="593"/>
      <c r="L18" s="593"/>
      <c r="M18" s="593"/>
      <c r="N18" s="595"/>
      <c r="O18" s="47">
        <f>'36【機械装置組立又は据付の事業(組立又は取付)】(入力用)'!O18</f>
        <v>0</v>
      </c>
      <c r="P18" s="48" t="s">
        <v>0</v>
      </c>
      <c r="Q18" s="47">
        <f>'36【機械装置組立又は据付の事業(組立又は取付)】(入力用)'!Q18</f>
        <v>0</v>
      </c>
      <c r="R18" s="48" t="s">
        <v>1</v>
      </c>
      <c r="S18" s="47">
        <f>'36【機械装置組立又は据付の事業(組立又は取付)】(入力用)'!S18</f>
        <v>0</v>
      </c>
      <c r="T18" s="377" t="s">
        <v>20</v>
      </c>
      <c r="U18" s="377"/>
      <c r="V18" s="378"/>
      <c r="W18" s="379"/>
      <c r="X18" s="379"/>
      <c r="Y18" s="54"/>
      <c r="Z18" s="55"/>
      <c r="AA18" s="56"/>
      <c r="AB18" s="56"/>
      <c r="AC18" s="54"/>
      <c r="AD18" s="55"/>
      <c r="AE18" s="56"/>
      <c r="AF18" s="56"/>
      <c r="AG18" s="54"/>
      <c r="AH18" s="365">
        <f>'35【建築事業】（入力用）'!AH18</f>
        <v>0</v>
      </c>
      <c r="AI18" s="366"/>
      <c r="AJ18" s="366"/>
      <c r="AK18" s="367"/>
      <c r="AL18" s="148"/>
      <c r="AM18" s="149"/>
      <c r="AN18" s="365"/>
      <c r="AO18" s="366"/>
      <c r="AP18" s="366"/>
      <c r="AQ18" s="366"/>
      <c r="AR18" s="366"/>
      <c r="AS18" s="58"/>
    </row>
    <row r="19" spans="2:45" ht="18" customHeight="1" x14ac:dyDescent="0.2">
      <c r="B19" s="625"/>
      <c r="C19" s="626"/>
      <c r="D19" s="626"/>
      <c r="E19" s="626"/>
      <c r="F19" s="626"/>
      <c r="G19" s="626"/>
      <c r="H19" s="626"/>
      <c r="I19" s="627"/>
      <c r="J19" s="625"/>
      <c r="K19" s="626"/>
      <c r="L19" s="626"/>
      <c r="M19" s="626"/>
      <c r="N19" s="628"/>
      <c r="O19" s="26">
        <f>'36【機械装置組立又は据付の事業(組立又は取付)】(入力用)'!O19</f>
        <v>0</v>
      </c>
      <c r="P19" s="11" t="s">
        <v>0</v>
      </c>
      <c r="Q19" s="26">
        <f>'36【機械装置組立又は据付の事業(組立又は取付)】(入力用)'!Q19</f>
        <v>0</v>
      </c>
      <c r="R19" s="11" t="s">
        <v>1</v>
      </c>
      <c r="S19" s="26">
        <f>'36【機械装置組立又は据付の事業(組立又は取付)】(入力用)'!S19</f>
        <v>0</v>
      </c>
      <c r="T19" s="380" t="s">
        <v>21</v>
      </c>
      <c r="U19" s="380"/>
      <c r="V19" s="340">
        <f>'36【機械装置組立又は据付の事業(組立又は取付)】(入力用)'!V19</f>
        <v>0</v>
      </c>
      <c r="W19" s="341"/>
      <c r="X19" s="341"/>
      <c r="Y19" s="341"/>
      <c r="Z19" s="340">
        <f>'36【機械装置組立又は据付の事業(組立又は取付)】(入力用)'!Z19</f>
        <v>0</v>
      </c>
      <c r="AA19" s="341"/>
      <c r="AB19" s="341"/>
      <c r="AC19" s="341"/>
      <c r="AD19" s="340">
        <f>'36【機械装置組立又は据付の事業(組立又は取付)】(入力用)'!AD19</f>
        <v>0</v>
      </c>
      <c r="AE19" s="341"/>
      <c r="AF19" s="341"/>
      <c r="AG19" s="341"/>
      <c r="AH19" s="340">
        <f>'36【機械装置組立又は据付の事業(組立又は取付)】(入力用)'!AH19</f>
        <v>0</v>
      </c>
      <c r="AI19" s="341"/>
      <c r="AJ19" s="341"/>
      <c r="AK19" s="368"/>
      <c r="AL19" s="345" t="str">
        <f>'36【機械装置組立又は据付の事業(組立又は取付)】(入力用)'!AL19</f>
        <v/>
      </c>
      <c r="AM19" s="582"/>
      <c r="AN19" s="342">
        <f>'36【機械装置組立又は据付の事業(組立又は取付)】(入力用)'!AN19</f>
        <v>0</v>
      </c>
      <c r="AO19" s="343"/>
      <c r="AP19" s="343"/>
      <c r="AQ19" s="343"/>
      <c r="AR19" s="343"/>
      <c r="AS19" s="35"/>
    </row>
    <row r="20" spans="2:45" ht="18" customHeight="1" x14ac:dyDescent="0.2">
      <c r="B20" s="592">
        <f>'36【機械装置組立又は据付の事業(組立又は取付)】(入力用)'!B20</f>
        <v>0</v>
      </c>
      <c r="C20" s="593"/>
      <c r="D20" s="593"/>
      <c r="E20" s="593"/>
      <c r="F20" s="593"/>
      <c r="G20" s="593"/>
      <c r="H20" s="593"/>
      <c r="I20" s="594"/>
      <c r="J20" s="592">
        <f>'36【機械装置組立又は据付の事業(組立又は取付)】(入力用)'!J20</f>
        <v>0</v>
      </c>
      <c r="K20" s="593"/>
      <c r="L20" s="593"/>
      <c r="M20" s="593"/>
      <c r="N20" s="595"/>
      <c r="O20" s="47">
        <f>'36【機械装置組立又は据付の事業(組立又は取付)】(入力用)'!O20</f>
        <v>0</v>
      </c>
      <c r="P20" s="48" t="s">
        <v>31</v>
      </c>
      <c r="Q20" s="47">
        <f>'36【機械装置組立又は据付の事業(組立又は取付)】(入力用)'!Q20</f>
        <v>0</v>
      </c>
      <c r="R20" s="48" t="s">
        <v>32</v>
      </c>
      <c r="S20" s="47">
        <f>'36【機械装置組立又は据付の事業(組立又は取付)】(入力用)'!S20</f>
        <v>0</v>
      </c>
      <c r="T20" s="377" t="s">
        <v>33</v>
      </c>
      <c r="U20" s="377"/>
      <c r="V20" s="378"/>
      <c r="W20" s="379"/>
      <c r="X20" s="379"/>
      <c r="Y20" s="54"/>
      <c r="Z20" s="55"/>
      <c r="AA20" s="56"/>
      <c r="AB20" s="56"/>
      <c r="AC20" s="54"/>
      <c r="AD20" s="55"/>
      <c r="AE20" s="56"/>
      <c r="AF20" s="56"/>
      <c r="AG20" s="54"/>
      <c r="AH20" s="365">
        <f>'35【建築事業】（入力用）'!AH20</f>
        <v>0</v>
      </c>
      <c r="AI20" s="366"/>
      <c r="AJ20" s="366"/>
      <c r="AK20" s="367"/>
      <c r="AL20" s="148"/>
      <c r="AM20" s="149"/>
      <c r="AN20" s="365"/>
      <c r="AO20" s="366"/>
      <c r="AP20" s="366"/>
      <c r="AQ20" s="366"/>
      <c r="AR20" s="366"/>
      <c r="AS20" s="58"/>
    </row>
    <row r="21" spans="2:45" ht="18" customHeight="1" x14ac:dyDescent="0.2">
      <c r="B21" s="586"/>
      <c r="C21" s="587"/>
      <c r="D21" s="587"/>
      <c r="E21" s="587"/>
      <c r="F21" s="587"/>
      <c r="G21" s="587"/>
      <c r="H21" s="587"/>
      <c r="I21" s="588"/>
      <c r="J21" s="586"/>
      <c r="K21" s="587"/>
      <c r="L21" s="587"/>
      <c r="M21" s="587"/>
      <c r="N21" s="590"/>
      <c r="O21" s="27">
        <f>'36【機械装置組立又は据付の事業(組立又は取付)】(入力用)'!O21</f>
        <v>0</v>
      </c>
      <c r="P21" s="33" t="s">
        <v>31</v>
      </c>
      <c r="Q21" s="27">
        <f>'36【機械装置組立又は据付の事業(組立又は取付)】(入力用)'!Q21</f>
        <v>0</v>
      </c>
      <c r="R21" s="33" t="s">
        <v>32</v>
      </c>
      <c r="S21" s="27">
        <f>'36【機械装置組立又は据付の事業(組立又は取付)】(入力用)'!S21</f>
        <v>0</v>
      </c>
      <c r="T21" s="591" t="s">
        <v>34</v>
      </c>
      <c r="U21" s="591"/>
      <c r="V21" s="342">
        <f>'36【機械装置組立又は据付の事業(組立又は取付)】(入力用)'!V21</f>
        <v>0</v>
      </c>
      <c r="W21" s="343"/>
      <c r="X21" s="343"/>
      <c r="Y21" s="344"/>
      <c r="Z21" s="342">
        <f>'36【機械装置組立又は据付の事業(組立又は取付)】(入力用)'!Z21</f>
        <v>0</v>
      </c>
      <c r="AA21" s="343"/>
      <c r="AB21" s="343"/>
      <c r="AC21" s="343"/>
      <c r="AD21" s="342">
        <f>'36【機械装置組立又は据付の事業(組立又は取付)】(入力用)'!AD21</f>
        <v>0</v>
      </c>
      <c r="AE21" s="343"/>
      <c r="AF21" s="343"/>
      <c r="AG21" s="343"/>
      <c r="AH21" s="340">
        <f>'36【機械装置組立又は据付の事業(組立又は取付)】(入力用)'!AH21</f>
        <v>0</v>
      </c>
      <c r="AI21" s="341"/>
      <c r="AJ21" s="341"/>
      <c r="AK21" s="368"/>
      <c r="AL21" s="345" t="str">
        <f>'36【機械装置組立又は据付の事業(組立又は取付)】(入力用)'!AL21</f>
        <v/>
      </c>
      <c r="AM21" s="582"/>
      <c r="AN21" s="342">
        <f>'36【機械装置組立又は据付の事業(組立又は取付)】(入力用)'!AN21</f>
        <v>0</v>
      </c>
      <c r="AO21" s="343"/>
      <c r="AP21" s="343"/>
      <c r="AQ21" s="343"/>
      <c r="AR21" s="343"/>
      <c r="AS21" s="35"/>
    </row>
    <row r="22" spans="2:45" ht="18" customHeight="1" x14ac:dyDescent="0.2">
      <c r="B22" s="583">
        <f>'36【機械装置組立又は据付の事業(組立又は取付)】(入力用)'!B22</f>
        <v>0</v>
      </c>
      <c r="C22" s="584"/>
      <c r="D22" s="584"/>
      <c r="E22" s="584"/>
      <c r="F22" s="584"/>
      <c r="G22" s="584"/>
      <c r="H22" s="584"/>
      <c r="I22" s="585"/>
      <c r="J22" s="583">
        <f>'36【機械装置組立又は据付の事業(組立又は取付)】(入力用)'!J22</f>
        <v>0</v>
      </c>
      <c r="K22" s="584"/>
      <c r="L22" s="584"/>
      <c r="M22" s="584"/>
      <c r="N22" s="589"/>
      <c r="O22" s="26">
        <f>'36【機械装置組立又は据付の事業(組立又は取付)】(入力用)'!O22</f>
        <v>0</v>
      </c>
      <c r="P22" s="11" t="s">
        <v>31</v>
      </c>
      <c r="Q22" s="26">
        <f>'36【機械装置組立又は据付の事業(組立又は取付)】(入力用)'!Q22</f>
        <v>0</v>
      </c>
      <c r="R22" s="11" t="s">
        <v>32</v>
      </c>
      <c r="S22" s="26">
        <f>'36【機械装置組立又は据付の事業(組立又は取付)】(入力用)'!S22</f>
        <v>0</v>
      </c>
      <c r="T22" s="380" t="s">
        <v>33</v>
      </c>
      <c r="U22" s="380"/>
      <c r="V22" s="378"/>
      <c r="W22" s="379"/>
      <c r="X22" s="379"/>
      <c r="Y22" s="25"/>
      <c r="Z22" s="59"/>
      <c r="AA22" s="36"/>
      <c r="AB22" s="36"/>
      <c r="AC22" s="25"/>
      <c r="AD22" s="59"/>
      <c r="AE22" s="36"/>
      <c r="AF22" s="36"/>
      <c r="AG22" s="25"/>
      <c r="AH22" s="365">
        <f>'35【建築事業】（入力用）'!AH22</f>
        <v>0</v>
      </c>
      <c r="AI22" s="366"/>
      <c r="AJ22" s="366"/>
      <c r="AK22" s="367"/>
      <c r="AL22" s="150"/>
      <c r="AM22" s="151"/>
      <c r="AN22" s="365"/>
      <c r="AO22" s="366"/>
      <c r="AP22" s="366"/>
      <c r="AQ22" s="366"/>
      <c r="AR22" s="366"/>
      <c r="AS22" s="58"/>
    </row>
    <row r="23" spans="2:45" ht="18" customHeight="1" x14ac:dyDescent="0.2">
      <c r="B23" s="586"/>
      <c r="C23" s="587"/>
      <c r="D23" s="587"/>
      <c r="E23" s="587"/>
      <c r="F23" s="587"/>
      <c r="G23" s="587"/>
      <c r="H23" s="587"/>
      <c r="I23" s="588"/>
      <c r="J23" s="586"/>
      <c r="K23" s="587"/>
      <c r="L23" s="587"/>
      <c r="M23" s="587"/>
      <c r="N23" s="590"/>
      <c r="O23" s="27">
        <f>'36【機械装置組立又は据付の事業(組立又は取付)】(入力用)'!O23</f>
        <v>0</v>
      </c>
      <c r="P23" s="33" t="s">
        <v>31</v>
      </c>
      <c r="Q23" s="27">
        <f>'36【機械装置組立又は据付の事業(組立又は取付)】(入力用)'!Q23</f>
        <v>0</v>
      </c>
      <c r="R23" s="33" t="s">
        <v>32</v>
      </c>
      <c r="S23" s="27">
        <f>'36【機械装置組立又は据付の事業(組立又は取付)】(入力用)'!S23</f>
        <v>0</v>
      </c>
      <c r="T23" s="591" t="s">
        <v>34</v>
      </c>
      <c r="U23" s="591"/>
      <c r="V23" s="340">
        <f>'36【機械装置組立又は据付の事業(組立又は取付)】(入力用)'!V23</f>
        <v>0</v>
      </c>
      <c r="W23" s="341"/>
      <c r="X23" s="341"/>
      <c r="Y23" s="341"/>
      <c r="Z23" s="340">
        <f>'36【機械装置組立又は据付の事業(組立又は取付)】(入力用)'!Z23</f>
        <v>0</v>
      </c>
      <c r="AA23" s="341"/>
      <c r="AB23" s="341"/>
      <c r="AC23" s="341"/>
      <c r="AD23" s="340">
        <f>'36【機械装置組立又は据付の事業(組立又は取付)】(入力用)'!AD23</f>
        <v>0</v>
      </c>
      <c r="AE23" s="341"/>
      <c r="AF23" s="341"/>
      <c r="AG23" s="341"/>
      <c r="AH23" s="340">
        <f>'36【機械装置組立又は据付の事業(組立又は取付)】(入力用)'!AH23</f>
        <v>0</v>
      </c>
      <c r="AI23" s="341"/>
      <c r="AJ23" s="341"/>
      <c r="AK23" s="368"/>
      <c r="AL23" s="345" t="str">
        <f>'36【機械装置組立又は据付の事業(組立又は取付)】(入力用)'!AL23</f>
        <v/>
      </c>
      <c r="AM23" s="582"/>
      <c r="AN23" s="342">
        <f>'36【機械装置組立又は据付の事業(組立又は取付)】(入力用)'!AN23</f>
        <v>0</v>
      </c>
      <c r="AO23" s="343"/>
      <c r="AP23" s="343"/>
      <c r="AQ23" s="343"/>
      <c r="AR23" s="343"/>
      <c r="AS23" s="35"/>
    </row>
    <row r="24" spans="2:45" ht="18" customHeight="1" x14ac:dyDescent="0.2">
      <c r="B24" s="583">
        <f>'36【機械装置組立又は据付の事業(組立又は取付)】(入力用)'!B24</f>
        <v>0</v>
      </c>
      <c r="C24" s="584"/>
      <c r="D24" s="584"/>
      <c r="E24" s="584"/>
      <c r="F24" s="584"/>
      <c r="G24" s="584"/>
      <c r="H24" s="584"/>
      <c r="I24" s="585"/>
      <c r="J24" s="583">
        <f>'36【機械装置組立又は据付の事業(組立又は取付)】(入力用)'!J24</f>
        <v>0</v>
      </c>
      <c r="K24" s="584"/>
      <c r="L24" s="584"/>
      <c r="M24" s="584"/>
      <c r="N24" s="589"/>
      <c r="O24" s="26">
        <f>'36【機械装置組立又は据付の事業(組立又は取付)】(入力用)'!O24</f>
        <v>0</v>
      </c>
      <c r="P24" s="11" t="s">
        <v>31</v>
      </c>
      <c r="Q24" s="26">
        <f>'36【機械装置組立又は据付の事業(組立又は取付)】(入力用)'!Q24</f>
        <v>0</v>
      </c>
      <c r="R24" s="11" t="s">
        <v>32</v>
      </c>
      <c r="S24" s="26">
        <f>'36【機械装置組立又は据付の事業(組立又は取付)】(入力用)'!S24</f>
        <v>0</v>
      </c>
      <c r="T24" s="380" t="s">
        <v>33</v>
      </c>
      <c r="U24" s="380"/>
      <c r="V24" s="378"/>
      <c r="W24" s="379"/>
      <c r="X24" s="379"/>
      <c r="Y24" s="54"/>
      <c r="Z24" s="55"/>
      <c r="AA24" s="56"/>
      <c r="AB24" s="56"/>
      <c r="AC24" s="54"/>
      <c r="AD24" s="55"/>
      <c r="AE24" s="56"/>
      <c r="AF24" s="56"/>
      <c r="AG24" s="54"/>
      <c r="AH24" s="365">
        <f>'35【建築事業】（入力用）'!AH24</f>
        <v>0</v>
      </c>
      <c r="AI24" s="366"/>
      <c r="AJ24" s="366"/>
      <c r="AK24" s="367"/>
      <c r="AL24" s="150"/>
      <c r="AM24" s="151"/>
      <c r="AN24" s="365"/>
      <c r="AO24" s="366"/>
      <c r="AP24" s="366"/>
      <c r="AQ24" s="366"/>
      <c r="AR24" s="366"/>
      <c r="AS24" s="58"/>
    </row>
    <row r="25" spans="2:45" ht="18" customHeight="1" x14ac:dyDescent="0.2">
      <c r="B25" s="586"/>
      <c r="C25" s="587"/>
      <c r="D25" s="587"/>
      <c r="E25" s="587"/>
      <c r="F25" s="587"/>
      <c r="G25" s="587"/>
      <c r="H25" s="587"/>
      <c r="I25" s="588"/>
      <c r="J25" s="586"/>
      <c r="K25" s="587"/>
      <c r="L25" s="587"/>
      <c r="M25" s="587"/>
      <c r="N25" s="590"/>
      <c r="O25" s="27">
        <f>'36【機械装置組立又は据付の事業(組立又は取付)】(入力用)'!O25</f>
        <v>0</v>
      </c>
      <c r="P25" s="33" t="s">
        <v>31</v>
      </c>
      <c r="Q25" s="27">
        <f>'36【機械装置組立又は据付の事業(組立又は取付)】(入力用)'!Q25</f>
        <v>0</v>
      </c>
      <c r="R25" s="33" t="s">
        <v>32</v>
      </c>
      <c r="S25" s="27">
        <f>'36【機械装置組立又は据付の事業(組立又は取付)】(入力用)'!S25</f>
        <v>0</v>
      </c>
      <c r="T25" s="591" t="s">
        <v>34</v>
      </c>
      <c r="U25" s="591"/>
      <c r="V25" s="340">
        <f>'36【機械装置組立又は据付の事業(組立又は取付)】(入力用)'!V25</f>
        <v>0</v>
      </c>
      <c r="W25" s="341"/>
      <c r="X25" s="341"/>
      <c r="Y25" s="341"/>
      <c r="Z25" s="340">
        <f>'36【機械装置組立又は据付の事業(組立又は取付)】(入力用)'!Z25</f>
        <v>0</v>
      </c>
      <c r="AA25" s="341"/>
      <c r="AB25" s="341"/>
      <c r="AC25" s="341"/>
      <c r="AD25" s="340">
        <f>'36【機械装置組立又は据付の事業(組立又は取付)】(入力用)'!AD25</f>
        <v>0</v>
      </c>
      <c r="AE25" s="341"/>
      <c r="AF25" s="341"/>
      <c r="AG25" s="341"/>
      <c r="AH25" s="340">
        <f>'36【機械装置組立又は据付の事業(組立又は取付)】(入力用)'!AH25</f>
        <v>0</v>
      </c>
      <c r="AI25" s="341"/>
      <c r="AJ25" s="341"/>
      <c r="AK25" s="368"/>
      <c r="AL25" s="345" t="str">
        <f>'36【機械装置組立又は据付の事業(組立又は取付)】(入力用)'!AL25</f>
        <v/>
      </c>
      <c r="AM25" s="582"/>
      <c r="AN25" s="342">
        <f>'36【機械装置組立又は据付の事業(組立又は取付)】(入力用)'!AN25</f>
        <v>0</v>
      </c>
      <c r="AO25" s="343"/>
      <c r="AP25" s="343"/>
      <c r="AQ25" s="343"/>
      <c r="AR25" s="343"/>
      <c r="AS25" s="35"/>
    </row>
    <row r="26" spans="2:45" ht="18" customHeight="1" x14ac:dyDescent="0.2">
      <c r="B26" s="347" t="s">
        <v>86</v>
      </c>
      <c r="C26" s="348"/>
      <c r="D26" s="348"/>
      <c r="E26" s="349"/>
      <c r="F26" s="616" t="s">
        <v>133</v>
      </c>
      <c r="G26" s="617"/>
      <c r="H26" s="617"/>
      <c r="I26" s="617"/>
      <c r="J26" s="617"/>
      <c r="K26" s="617"/>
      <c r="L26" s="617"/>
      <c r="M26" s="617"/>
      <c r="N26" s="618"/>
      <c r="O26" s="347" t="s">
        <v>73</v>
      </c>
      <c r="P26" s="348"/>
      <c r="Q26" s="348"/>
      <c r="R26" s="348"/>
      <c r="S26" s="348"/>
      <c r="T26" s="348"/>
      <c r="U26" s="349"/>
      <c r="V26" s="365"/>
      <c r="W26" s="366"/>
      <c r="X26" s="366"/>
      <c r="Y26" s="367"/>
      <c r="Z26" s="55"/>
      <c r="AA26" s="56"/>
      <c r="AB26" s="56"/>
      <c r="AC26" s="54"/>
      <c r="AD26" s="55"/>
      <c r="AE26" s="56"/>
      <c r="AF26" s="56"/>
      <c r="AG26" s="54"/>
      <c r="AH26" s="365"/>
      <c r="AI26" s="366"/>
      <c r="AJ26" s="366"/>
      <c r="AK26" s="367"/>
      <c r="AL26" s="55"/>
      <c r="AM26" s="57"/>
      <c r="AN26" s="365"/>
      <c r="AO26" s="366"/>
      <c r="AP26" s="366"/>
      <c r="AQ26" s="366"/>
      <c r="AR26" s="366"/>
      <c r="AS26" s="58"/>
    </row>
    <row r="27" spans="2:45" ht="18" customHeight="1" x14ac:dyDescent="0.2">
      <c r="B27" s="350"/>
      <c r="C27" s="351"/>
      <c r="D27" s="351"/>
      <c r="E27" s="352"/>
      <c r="F27" s="619"/>
      <c r="G27" s="620"/>
      <c r="H27" s="620"/>
      <c r="I27" s="620"/>
      <c r="J27" s="620"/>
      <c r="K27" s="620"/>
      <c r="L27" s="620"/>
      <c r="M27" s="620"/>
      <c r="N27" s="621"/>
      <c r="O27" s="350"/>
      <c r="P27" s="351"/>
      <c r="Q27" s="351"/>
      <c r="R27" s="351"/>
      <c r="S27" s="351"/>
      <c r="T27" s="351"/>
      <c r="U27" s="352"/>
      <c r="V27" s="580">
        <f>'36【機械装置組立又は据付の事業(組立又は取付)】(入力用)'!V27</f>
        <v>0</v>
      </c>
      <c r="W27" s="534"/>
      <c r="X27" s="534"/>
      <c r="Y27" s="535"/>
      <c r="Z27" s="580">
        <f>'36【機械装置組立又は据付の事業(組立又は取付)】(入力用)'!Z27</f>
        <v>0</v>
      </c>
      <c r="AA27" s="536"/>
      <c r="AB27" s="536"/>
      <c r="AC27" s="537"/>
      <c r="AD27" s="580">
        <f>'36【機械装置組立又は据付の事業(組立又は取付)】(入力用)'!AD27</f>
        <v>0</v>
      </c>
      <c r="AE27" s="536"/>
      <c r="AF27" s="536"/>
      <c r="AG27" s="537"/>
      <c r="AH27" s="580">
        <f>'36【機械装置組立又は据付の事業(組立又は取付)】(入力用)'!AH27</f>
        <v>0</v>
      </c>
      <c r="AI27" s="581"/>
      <c r="AJ27" s="581"/>
      <c r="AK27" s="581"/>
      <c r="AL27" s="59"/>
      <c r="AM27" s="60"/>
      <c r="AN27" s="580">
        <f>'36【機械装置組立又は据付の事業(組立又は取付)】(入力用)'!AN27</f>
        <v>0</v>
      </c>
      <c r="AO27" s="534"/>
      <c r="AP27" s="534"/>
      <c r="AQ27" s="534"/>
      <c r="AR27" s="534"/>
      <c r="AS27" s="61"/>
    </row>
    <row r="28" spans="2:45" ht="18" customHeight="1" x14ac:dyDescent="0.2">
      <c r="B28" s="353"/>
      <c r="C28" s="354"/>
      <c r="D28" s="354"/>
      <c r="E28" s="355"/>
      <c r="F28" s="622"/>
      <c r="G28" s="623"/>
      <c r="H28" s="623"/>
      <c r="I28" s="623"/>
      <c r="J28" s="623"/>
      <c r="K28" s="623"/>
      <c r="L28" s="623"/>
      <c r="M28" s="623"/>
      <c r="N28" s="624"/>
      <c r="O28" s="353"/>
      <c r="P28" s="354"/>
      <c r="Q28" s="354"/>
      <c r="R28" s="354"/>
      <c r="S28" s="354"/>
      <c r="T28" s="354"/>
      <c r="U28" s="355"/>
      <c r="V28" s="342"/>
      <c r="W28" s="343"/>
      <c r="X28" s="343"/>
      <c r="Y28" s="344"/>
      <c r="Z28" s="342"/>
      <c r="AA28" s="343"/>
      <c r="AB28" s="343"/>
      <c r="AC28" s="344"/>
      <c r="AD28" s="342"/>
      <c r="AE28" s="343"/>
      <c r="AF28" s="343"/>
      <c r="AG28" s="344"/>
      <c r="AH28" s="342"/>
      <c r="AI28" s="343"/>
      <c r="AJ28" s="343"/>
      <c r="AK28" s="344"/>
      <c r="AL28" s="34"/>
      <c r="AM28" s="35"/>
      <c r="AN28" s="342"/>
      <c r="AO28" s="343"/>
      <c r="AP28" s="343"/>
      <c r="AQ28" s="343"/>
      <c r="AR28" s="343"/>
      <c r="AS28" s="35"/>
    </row>
    <row r="29" spans="2:45" ht="15.75" customHeight="1" x14ac:dyDescent="0.2">
      <c r="D29" s="2" t="s">
        <v>22</v>
      </c>
      <c r="AN29" s="579">
        <f>'35【建築事業】（入力用）'!AN29:AR29</f>
        <v>0</v>
      </c>
      <c r="AO29" s="579"/>
      <c r="AP29" s="579"/>
      <c r="AQ29" s="579"/>
      <c r="AR29" s="579"/>
    </row>
    <row r="30" spans="2:45" ht="15" customHeight="1" x14ac:dyDescent="0.2">
      <c r="AG30" s="9"/>
      <c r="AI30" s="10" t="s">
        <v>88</v>
      </c>
      <c r="AJ30" s="613">
        <f>'35【建築事業】（入力用）'!AJ30</f>
        <v>0</v>
      </c>
      <c r="AK30" s="613"/>
      <c r="AL30" s="613"/>
      <c r="AM30" s="380" t="s">
        <v>76</v>
      </c>
      <c r="AN30" s="380"/>
      <c r="AO30" s="614">
        <f>'35【建築事業】（入力用）'!AO30</f>
        <v>0</v>
      </c>
      <c r="AP30" s="614"/>
      <c r="AQ30" s="614"/>
      <c r="AR30" s="37"/>
      <c r="AS30" s="11" t="s">
        <v>77</v>
      </c>
    </row>
    <row r="31" spans="2:45" ht="15" customHeight="1" x14ac:dyDescent="0.2">
      <c r="D31" s="476">
        <f>'35【建築事業】（入力用）'!D31</f>
        <v>7</v>
      </c>
      <c r="E31" s="476"/>
      <c r="F31" s="12" t="s">
        <v>0</v>
      </c>
      <c r="G31" s="476">
        <f>'35【建築事業】（入力用）'!G31</f>
        <v>0</v>
      </c>
      <c r="H31" s="476"/>
      <c r="I31" s="12" t="s">
        <v>1</v>
      </c>
      <c r="J31" s="476">
        <f>'35【建築事業】（入力用）'!J31</f>
        <v>0</v>
      </c>
      <c r="K31" s="476"/>
      <c r="L31" s="12" t="s">
        <v>23</v>
      </c>
      <c r="AG31" s="13"/>
      <c r="AI31" s="10" t="s">
        <v>89</v>
      </c>
      <c r="AJ31" s="524">
        <f>'35【建築事業】（入力用）'!AJ31</f>
        <v>0</v>
      </c>
      <c r="AK31" s="525"/>
      <c r="AL31" s="11" t="s">
        <v>76</v>
      </c>
      <c r="AM31" s="613">
        <f>'35【建築事業】（入力用）'!AM31</f>
        <v>0</v>
      </c>
      <c r="AN31" s="613"/>
      <c r="AO31" s="11" t="s">
        <v>76</v>
      </c>
      <c r="AP31" s="614">
        <f>'35【建築事業】（入力用）'!AP31</f>
        <v>0</v>
      </c>
      <c r="AQ31" s="614"/>
      <c r="AR31" s="37"/>
      <c r="AS31" s="11" t="s">
        <v>77</v>
      </c>
    </row>
    <row r="32" spans="2:45" ht="18" customHeight="1" x14ac:dyDescent="0.2">
      <c r="D32" s="9"/>
      <c r="E32" s="9"/>
      <c r="F32" s="9"/>
      <c r="G32" s="9"/>
      <c r="AA32" s="518" t="s">
        <v>24</v>
      </c>
      <c r="AB32" s="518"/>
      <c r="AC32" s="519">
        <f>'35【建築事業】（入力用）'!AC32</f>
        <v>0</v>
      </c>
      <c r="AD32" s="519"/>
      <c r="AE32" s="519"/>
      <c r="AF32" s="519"/>
      <c r="AG32" s="519"/>
      <c r="AH32" s="519"/>
      <c r="AI32" s="519"/>
      <c r="AJ32" s="519"/>
      <c r="AK32" s="519"/>
      <c r="AL32" s="519"/>
      <c r="AM32" s="519"/>
      <c r="AN32" s="519"/>
      <c r="AO32" s="519"/>
      <c r="AP32" s="519"/>
      <c r="AQ32" s="519"/>
      <c r="AR32" s="519"/>
      <c r="AS32" s="519"/>
    </row>
    <row r="33" spans="2:45" ht="15" customHeight="1" x14ac:dyDescent="0.2">
      <c r="D33" s="9"/>
      <c r="E33" s="9"/>
      <c r="F33" s="9"/>
      <c r="G33" s="9"/>
      <c r="H33" s="3"/>
      <c r="X33" s="520" t="s">
        <v>25</v>
      </c>
      <c r="Y33" s="520"/>
      <c r="Z33" s="520"/>
      <c r="AA33" s="2"/>
      <c r="AB33" s="2"/>
      <c r="AC33" s="521">
        <f>'35【建築事業】（入力用）'!AC33</f>
        <v>0</v>
      </c>
      <c r="AD33" s="521"/>
      <c r="AE33" s="521"/>
      <c r="AF33" s="521"/>
      <c r="AG33" s="521"/>
      <c r="AH33" s="521"/>
      <c r="AI33" s="521"/>
      <c r="AJ33" s="521"/>
      <c r="AK33" s="521"/>
      <c r="AL33" s="521"/>
      <c r="AM33" s="521"/>
      <c r="AN33" s="521"/>
      <c r="AS33" s="14"/>
    </row>
    <row r="34" spans="2:45" ht="15" customHeight="1" x14ac:dyDescent="0.2">
      <c r="D34" s="476" t="str">
        <f>'35【建築事業】（入力用）'!D34</f>
        <v>埼玉</v>
      </c>
      <c r="E34" s="476"/>
      <c r="F34" s="476"/>
      <c r="G34" s="476"/>
      <c r="H34" s="12" t="s">
        <v>26</v>
      </c>
      <c r="I34" s="12"/>
      <c r="J34" s="12"/>
      <c r="K34" s="12"/>
      <c r="L34" s="12"/>
      <c r="M34" s="12"/>
      <c r="N34" s="12"/>
      <c r="O34" s="12"/>
      <c r="P34" s="12"/>
      <c r="Q34" s="12"/>
      <c r="R34" s="15"/>
      <c r="S34" s="12"/>
      <c r="Y34" s="9"/>
      <c r="Z34" s="9"/>
      <c r="AA34" s="518" t="s">
        <v>27</v>
      </c>
      <c r="AB34" s="518"/>
      <c r="AC34" s="637" t="str">
        <f>'35【建築事業】（入力用）'!AC34</f>
        <v>　　</v>
      </c>
      <c r="AD34" s="637"/>
      <c r="AE34" s="637"/>
      <c r="AF34" s="637"/>
      <c r="AG34" s="637"/>
      <c r="AH34" s="637"/>
      <c r="AI34" s="637"/>
      <c r="AJ34" s="637"/>
      <c r="AK34" s="637"/>
      <c r="AL34" s="637"/>
      <c r="AM34" s="637"/>
      <c r="AN34" s="637"/>
      <c r="AO34" s="28"/>
      <c r="AP34" s="28"/>
      <c r="AQ34" s="28"/>
      <c r="AR34" s="28"/>
      <c r="AS34" s="33"/>
    </row>
    <row r="35" spans="2:45" ht="15" customHeight="1" x14ac:dyDescent="0.2">
      <c r="AC35" s="2"/>
      <c r="AD35" s="3" t="s">
        <v>91</v>
      </c>
    </row>
    <row r="36" spans="2:45" ht="16.149999999999999" customHeight="1" x14ac:dyDescent="0.2">
      <c r="D36" s="16" t="s">
        <v>28</v>
      </c>
      <c r="E36" s="16"/>
      <c r="F36" s="2"/>
      <c r="G36" s="2"/>
      <c r="H36" s="2"/>
      <c r="I36" s="2"/>
      <c r="J36" s="2"/>
      <c r="K36" s="2"/>
      <c r="L36" s="2"/>
      <c r="M36" s="2"/>
      <c r="N36" s="2"/>
      <c r="O36" s="2"/>
      <c r="P36" s="2"/>
      <c r="Q36" s="2"/>
      <c r="R36" s="2"/>
      <c r="S36" s="2"/>
      <c r="T36" s="2"/>
      <c r="U36" s="2"/>
      <c r="V36" s="2"/>
      <c r="W36" s="2"/>
      <c r="X36" s="2"/>
      <c r="AA36" s="480" t="s">
        <v>29</v>
      </c>
      <c r="AB36" s="481"/>
      <c r="AC36" s="486" t="s">
        <v>92</v>
      </c>
      <c r="AD36" s="487"/>
      <c r="AE36" s="487"/>
      <c r="AF36" s="487"/>
      <c r="AG36" s="487"/>
      <c r="AH36" s="488"/>
      <c r="AI36" s="17"/>
      <c r="AJ36" s="492" t="s">
        <v>93</v>
      </c>
      <c r="AK36" s="492"/>
      <c r="AL36" s="492"/>
      <c r="AM36" s="492"/>
      <c r="AN36" s="492"/>
      <c r="AO36" s="20"/>
      <c r="AP36" s="494" t="s">
        <v>94</v>
      </c>
      <c r="AQ36" s="495"/>
      <c r="AR36" s="495"/>
      <c r="AS36" s="496"/>
    </row>
    <row r="37" spans="2:45" ht="16.149999999999999" customHeight="1" x14ac:dyDescent="0.2">
      <c r="D37" s="62" t="s">
        <v>95</v>
      </c>
      <c r="E37" s="16"/>
      <c r="F37" s="2"/>
      <c r="G37" s="2"/>
      <c r="H37" s="2"/>
      <c r="I37" s="2"/>
      <c r="J37" s="2"/>
      <c r="K37" s="2"/>
      <c r="L37" s="2"/>
      <c r="M37" s="2"/>
      <c r="N37" s="2"/>
      <c r="O37" s="2"/>
      <c r="P37" s="2"/>
      <c r="Q37" s="2"/>
      <c r="R37" s="2"/>
      <c r="S37" s="2"/>
      <c r="T37" s="2"/>
      <c r="U37" s="2"/>
      <c r="V37" s="2"/>
      <c r="W37" s="2"/>
      <c r="X37" s="2"/>
      <c r="AA37" s="482"/>
      <c r="AB37" s="483"/>
      <c r="AC37" s="489"/>
      <c r="AD37" s="490"/>
      <c r="AE37" s="490"/>
      <c r="AF37" s="490"/>
      <c r="AG37" s="490"/>
      <c r="AH37" s="491"/>
      <c r="AI37" s="3"/>
      <c r="AJ37" s="493"/>
      <c r="AK37" s="493"/>
      <c r="AL37" s="493"/>
      <c r="AM37" s="493"/>
      <c r="AN37" s="493"/>
      <c r="AO37" s="19"/>
      <c r="AP37" s="497"/>
      <c r="AQ37" s="498"/>
      <c r="AR37" s="498"/>
      <c r="AS37" s="499"/>
    </row>
    <row r="38" spans="2:45" ht="16.149999999999999" customHeight="1" x14ac:dyDescent="0.2">
      <c r="D38" s="16" t="s">
        <v>96</v>
      </c>
      <c r="E38" s="16"/>
      <c r="F38" s="2"/>
      <c r="G38" s="2"/>
      <c r="H38" s="2"/>
      <c r="I38" s="2"/>
      <c r="J38" s="2"/>
      <c r="K38" s="2"/>
      <c r="L38" s="2"/>
      <c r="M38" s="2"/>
      <c r="N38" s="2"/>
      <c r="O38" s="2"/>
      <c r="P38" s="2"/>
      <c r="Q38" s="2"/>
      <c r="R38" s="2"/>
      <c r="S38" s="2"/>
      <c r="T38" s="2"/>
      <c r="U38" s="2"/>
      <c r="V38" s="2"/>
      <c r="W38" s="2"/>
      <c r="X38" s="2"/>
      <c r="AA38" s="482"/>
      <c r="AB38" s="483"/>
      <c r="AC38" s="500">
        <f>'35【建築事業】（入力用）'!AC38</f>
        <v>0</v>
      </c>
      <c r="AD38" s="501"/>
      <c r="AE38" s="501"/>
      <c r="AF38" s="501"/>
      <c r="AG38" s="501"/>
      <c r="AH38" s="502"/>
      <c r="AI38" s="506">
        <f>'35【建築事業】（入力用）'!AI38</f>
        <v>0</v>
      </c>
      <c r="AJ38" s="507"/>
      <c r="AK38" s="507"/>
      <c r="AL38" s="507"/>
      <c r="AM38" s="507"/>
      <c r="AN38" s="507"/>
      <c r="AO38" s="611"/>
      <c r="AP38" s="512">
        <f>'35【建築事業】（入力用）'!AP38</f>
        <v>0</v>
      </c>
      <c r="AQ38" s="513"/>
      <c r="AR38" s="513"/>
      <c r="AS38" s="514"/>
    </row>
    <row r="39" spans="2:45" ht="16.149999999999999" customHeight="1" x14ac:dyDescent="0.2">
      <c r="D39" s="18"/>
      <c r="E39" s="16"/>
      <c r="F39" s="2"/>
      <c r="G39" s="2"/>
      <c r="H39" s="2"/>
      <c r="I39" s="2"/>
      <c r="J39" s="2"/>
      <c r="K39" s="2"/>
      <c r="L39" s="2"/>
      <c r="M39" s="2"/>
      <c r="N39" s="2"/>
      <c r="O39" s="2"/>
      <c r="P39" s="2"/>
      <c r="Q39" s="2"/>
      <c r="R39" s="2"/>
      <c r="S39" s="2"/>
      <c r="T39" s="2"/>
      <c r="U39" s="2"/>
      <c r="V39" s="2"/>
      <c r="W39" s="2"/>
      <c r="X39" s="2"/>
      <c r="AA39" s="484"/>
      <c r="AB39" s="485"/>
      <c r="AC39" s="503"/>
      <c r="AD39" s="504"/>
      <c r="AE39" s="504"/>
      <c r="AF39" s="504"/>
      <c r="AG39" s="504"/>
      <c r="AH39" s="505"/>
      <c r="AI39" s="509"/>
      <c r="AJ39" s="510"/>
      <c r="AK39" s="510"/>
      <c r="AL39" s="510"/>
      <c r="AM39" s="510"/>
      <c r="AN39" s="510"/>
      <c r="AO39" s="612"/>
      <c r="AP39" s="515"/>
      <c r="AQ39" s="516"/>
      <c r="AR39" s="516"/>
      <c r="AS39" s="517"/>
    </row>
    <row r="40" spans="2:45" ht="9" customHeight="1" x14ac:dyDescent="0.2">
      <c r="D40" s="18"/>
      <c r="E40" s="16"/>
      <c r="F40" s="2"/>
      <c r="G40" s="2"/>
      <c r="H40" s="2"/>
      <c r="I40" s="2"/>
      <c r="J40" s="2"/>
      <c r="K40" s="2"/>
      <c r="L40" s="2"/>
      <c r="M40" s="2"/>
      <c r="N40" s="2"/>
      <c r="O40" s="2"/>
      <c r="P40" s="2"/>
      <c r="Q40" s="2"/>
      <c r="R40" s="2"/>
      <c r="S40" s="2"/>
      <c r="T40" s="2"/>
      <c r="U40" s="2"/>
      <c r="V40" s="2"/>
      <c r="W40" s="2"/>
      <c r="X40" s="2"/>
      <c r="AA40" s="29"/>
      <c r="AB40" s="29"/>
      <c r="AC40" s="38"/>
      <c r="AD40" s="38"/>
      <c r="AE40" s="38"/>
      <c r="AF40" s="38"/>
      <c r="AG40" s="38"/>
      <c r="AH40" s="38"/>
      <c r="AI40" s="38"/>
      <c r="AJ40" s="38"/>
      <c r="AK40" s="38"/>
      <c r="AL40" s="38"/>
      <c r="AM40" s="38"/>
      <c r="AN40" s="38"/>
      <c r="AO40" s="11"/>
      <c r="AP40" s="38"/>
      <c r="AQ40" s="30"/>
      <c r="AR40" s="30"/>
      <c r="AS40" s="30"/>
    </row>
    <row r="41" spans="2:45" ht="9" customHeight="1" x14ac:dyDescent="0.2">
      <c r="AQ41" s="31"/>
      <c r="AR41" s="31"/>
      <c r="AS41" s="31"/>
    </row>
    <row r="42" spans="2:45" ht="7.5" customHeight="1" x14ac:dyDescent="0.2">
      <c r="X42" s="3"/>
      <c r="Y42" s="3"/>
    </row>
    <row r="43" spans="2:45" ht="10.5" customHeight="1" x14ac:dyDescent="0.2">
      <c r="X43" s="3"/>
      <c r="Y43" s="3"/>
    </row>
    <row r="44" spans="2:45" ht="5.25" customHeight="1" x14ac:dyDescent="0.2">
      <c r="X44" s="3"/>
      <c r="Y44" s="3"/>
    </row>
    <row r="45" spans="2:45" ht="5.25" customHeight="1" x14ac:dyDescent="0.2">
      <c r="X45" s="3"/>
      <c r="Y45" s="3"/>
    </row>
    <row r="46" spans="2:45" ht="5.25" customHeight="1" x14ac:dyDescent="0.2">
      <c r="X46" s="3"/>
      <c r="Y46" s="3"/>
    </row>
    <row r="47" spans="2:45" ht="5.25" customHeight="1" x14ac:dyDescent="0.2">
      <c r="X47" s="3"/>
      <c r="Y47" s="3"/>
    </row>
    <row r="48" spans="2:45" ht="17.25" customHeight="1" x14ac:dyDescent="0.2">
      <c r="B48" s="2" t="s">
        <v>35</v>
      </c>
      <c r="S48" s="9"/>
      <c r="T48" s="9"/>
      <c r="U48" s="9"/>
      <c r="V48" s="9"/>
      <c r="W48" s="9"/>
      <c r="AL48" s="21"/>
      <c r="AM48" s="21"/>
      <c r="AN48" s="21"/>
      <c r="AO48" s="21"/>
    </row>
    <row r="49" spans="2:45" ht="12.75" customHeight="1" x14ac:dyDescent="0.2">
      <c r="M49" s="22"/>
      <c r="N49" s="22"/>
      <c r="O49" s="22"/>
      <c r="P49" s="22"/>
      <c r="Q49" s="22"/>
      <c r="R49" s="22"/>
      <c r="S49" s="22"/>
      <c r="T49" s="23"/>
      <c r="U49" s="23"/>
      <c r="V49" s="23"/>
      <c r="W49" s="23"/>
      <c r="X49" s="23"/>
      <c r="Y49" s="23"/>
      <c r="Z49" s="23"/>
      <c r="AA49" s="22"/>
      <c r="AB49" s="22"/>
      <c r="AC49" s="22"/>
      <c r="AL49" s="21"/>
      <c r="AM49" s="460" t="s">
        <v>74</v>
      </c>
      <c r="AN49" s="606"/>
      <c r="AO49" s="606"/>
      <c r="AP49" s="607"/>
    </row>
    <row r="50" spans="2:45" ht="12.75" customHeight="1" x14ac:dyDescent="0.2">
      <c r="M50" s="22"/>
      <c r="N50" s="22"/>
      <c r="O50" s="22"/>
      <c r="P50" s="22"/>
      <c r="Q50" s="22"/>
      <c r="R50" s="22"/>
      <c r="S50" s="22"/>
      <c r="T50" s="23"/>
      <c r="U50" s="23"/>
      <c r="V50" s="23"/>
      <c r="W50" s="23"/>
      <c r="X50" s="23"/>
      <c r="Y50" s="23"/>
      <c r="Z50" s="23"/>
      <c r="AA50" s="22"/>
      <c r="AB50" s="22"/>
      <c r="AC50" s="22"/>
      <c r="AL50" s="21"/>
      <c r="AM50" s="608"/>
      <c r="AN50" s="609"/>
      <c r="AO50" s="609"/>
      <c r="AP50" s="610"/>
    </row>
    <row r="51" spans="2:45" ht="12.75" customHeight="1" x14ac:dyDescent="0.2">
      <c r="M51" s="22"/>
      <c r="N51" s="22"/>
      <c r="O51" s="22"/>
      <c r="P51" s="22"/>
      <c r="Q51" s="22"/>
      <c r="R51" s="22"/>
      <c r="S51" s="22"/>
      <c r="T51" s="22"/>
      <c r="U51" s="22"/>
      <c r="V51" s="22"/>
      <c r="W51" s="22"/>
      <c r="X51" s="22"/>
      <c r="Y51" s="22"/>
      <c r="Z51" s="22"/>
      <c r="AA51" s="22"/>
      <c r="AB51" s="22"/>
      <c r="AC51" s="22"/>
      <c r="AL51" s="21"/>
      <c r="AM51" s="21"/>
      <c r="AN51" s="40"/>
      <c r="AO51" s="40"/>
    </row>
    <row r="52" spans="2:45" ht="6" customHeight="1" x14ac:dyDescent="0.2">
      <c r="M52" s="22"/>
      <c r="N52" s="22"/>
      <c r="O52" s="22"/>
      <c r="P52" s="22"/>
      <c r="Q52" s="22"/>
      <c r="R52" s="22"/>
      <c r="S52" s="22"/>
      <c r="T52" s="22"/>
      <c r="U52" s="22"/>
      <c r="V52" s="22"/>
      <c r="W52" s="22"/>
      <c r="X52" s="22"/>
      <c r="Y52" s="22"/>
      <c r="Z52" s="22"/>
      <c r="AA52" s="22"/>
      <c r="AB52" s="22"/>
      <c r="AC52" s="22"/>
      <c r="AL52" s="21"/>
      <c r="AM52" s="21"/>
    </row>
    <row r="53" spans="2:45" ht="12.75" customHeight="1" x14ac:dyDescent="0.2">
      <c r="B53" s="466" t="s">
        <v>2</v>
      </c>
      <c r="C53" s="467"/>
      <c r="D53" s="467"/>
      <c r="E53" s="467"/>
      <c r="F53" s="467"/>
      <c r="G53" s="467"/>
      <c r="H53" s="467"/>
      <c r="I53" s="467"/>
      <c r="J53" s="469" t="s">
        <v>10</v>
      </c>
      <c r="K53" s="469"/>
      <c r="L53" s="41" t="s">
        <v>3</v>
      </c>
      <c r="M53" s="469" t="s">
        <v>11</v>
      </c>
      <c r="N53" s="469"/>
      <c r="O53" s="470" t="s">
        <v>12</v>
      </c>
      <c r="P53" s="469"/>
      <c r="Q53" s="469"/>
      <c r="R53" s="469"/>
      <c r="S53" s="469"/>
      <c r="T53" s="469"/>
      <c r="U53" s="469" t="s">
        <v>13</v>
      </c>
      <c r="V53" s="469"/>
      <c r="W53" s="469"/>
      <c r="AD53" s="11"/>
      <c r="AE53" s="11"/>
      <c r="AF53" s="11"/>
      <c r="AG53" s="11"/>
      <c r="AH53" s="11"/>
      <c r="AI53" s="11"/>
      <c r="AJ53" s="11"/>
      <c r="AL53" s="471">
        <f>$AL$9</f>
        <v>0</v>
      </c>
      <c r="AM53" s="472"/>
      <c r="AN53" s="406" t="s">
        <v>4</v>
      </c>
      <c r="AO53" s="406"/>
      <c r="AP53" s="472"/>
      <c r="AQ53" s="472"/>
      <c r="AR53" s="406" t="s">
        <v>5</v>
      </c>
      <c r="AS53" s="407"/>
    </row>
    <row r="54" spans="2:45" ht="13.9" customHeight="1" x14ac:dyDescent="0.2">
      <c r="B54" s="467"/>
      <c r="C54" s="467"/>
      <c r="D54" s="467"/>
      <c r="E54" s="467"/>
      <c r="F54" s="467"/>
      <c r="G54" s="467"/>
      <c r="H54" s="467"/>
      <c r="I54" s="467"/>
      <c r="J54" s="412" t="str">
        <f>$J$10</f>
        <v>1</v>
      </c>
      <c r="K54" s="414" t="str">
        <f>$K$10</f>
        <v>1</v>
      </c>
      <c r="L54" s="417" t="str">
        <f>$L$10</f>
        <v>1</v>
      </c>
      <c r="M54" s="420" t="str">
        <f>$M$10</f>
        <v>0</v>
      </c>
      <c r="N54" s="414" t="str">
        <f>$N$10</f>
        <v>5</v>
      </c>
      <c r="O54" s="420" t="str">
        <f>$O$10</f>
        <v>9</v>
      </c>
      <c r="P54" s="423" t="str">
        <f>$P$10</f>
        <v>3</v>
      </c>
      <c r="Q54" s="423" t="str">
        <f>$Q$10</f>
        <v>6</v>
      </c>
      <c r="R54" s="423" t="str">
        <f>$R$10</f>
        <v>0</v>
      </c>
      <c r="S54" s="423" t="str">
        <f>$S$10</f>
        <v>1</v>
      </c>
      <c r="T54" s="414" t="str">
        <f>$T$10</f>
        <v>5</v>
      </c>
      <c r="U54" s="420">
        <f>$U$10</f>
        <v>0</v>
      </c>
      <c r="V54" s="423">
        <f>$V$10</f>
        <v>0</v>
      </c>
      <c r="W54" s="414">
        <f>$W$10</f>
        <v>0</v>
      </c>
      <c r="AD54" s="11"/>
      <c r="AE54" s="11"/>
      <c r="AF54" s="11"/>
      <c r="AG54" s="11"/>
      <c r="AH54" s="11"/>
      <c r="AI54" s="11"/>
      <c r="AJ54" s="11"/>
      <c r="AL54" s="473"/>
      <c r="AM54" s="474"/>
      <c r="AN54" s="408"/>
      <c r="AO54" s="408"/>
      <c r="AP54" s="474"/>
      <c r="AQ54" s="474"/>
      <c r="AR54" s="408"/>
      <c r="AS54" s="409"/>
    </row>
    <row r="55" spans="2:45" ht="9" customHeight="1" x14ac:dyDescent="0.2">
      <c r="B55" s="467"/>
      <c r="C55" s="467"/>
      <c r="D55" s="467"/>
      <c r="E55" s="467"/>
      <c r="F55" s="467"/>
      <c r="G55" s="467"/>
      <c r="H55" s="467"/>
      <c r="I55" s="467"/>
      <c r="J55" s="413"/>
      <c r="K55" s="415"/>
      <c r="L55" s="418"/>
      <c r="M55" s="421"/>
      <c r="N55" s="415"/>
      <c r="O55" s="421"/>
      <c r="P55" s="424"/>
      <c r="Q55" s="424"/>
      <c r="R55" s="424"/>
      <c r="S55" s="424"/>
      <c r="T55" s="415"/>
      <c r="U55" s="421"/>
      <c r="V55" s="424"/>
      <c r="W55" s="415"/>
      <c r="AD55" s="11"/>
      <c r="AE55" s="11"/>
      <c r="AF55" s="11"/>
      <c r="AG55" s="11"/>
      <c r="AH55" s="11"/>
      <c r="AI55" s="11"/>
      <c r="AJ55" s="11"/>
      <c r="AL55" s="475"/>
      <c r="AM55" s="476"/>
      <c r="AN55" s="410"/>
      <c r="AO55" s="410"/>
      <c r="AP55" s="476"/>
      <c r="AQ55" s="476"/>
      <c r="AR55" s="410"/>
      <c r="AS55" s="411"/>
    </row>
    <row r="56" spans="2:45" ht="6" customHeight="1" x14ac:dyDescent="0.2">
      <c r="B56" s="468"/>
      <c r="C56" s="468"/>
      <c r="D56" s="468"/>
      <c r="E56" s="468"/>
      <c r="F56" s="468"/>
      <c r="G56" s="468"/>
      <c r="H56" s="468"/>
      <c r="I56" s="468"/>
      <c r="J56" s="413"/>
      <c r="K56" s="416"/>
      <c r="L56" s="419"/>
      <c r="M56" s="422"/>
      <c r="N56" s="416"/>
      <c r="O56" s="422"/>
      <c r="P56" s="425"/>
      <c r="Q56" s="425"/>
      <c r="R56" s="425"/>
      <c r="S56" s="425"/>
      <c r="T56" s="416"/>
      <c r="U56" s="422"/>
      <c r="V56" s="425"/>
      <c r="W56" s="416"/>
    </row>
    <row r="57" spans="2:45" ht="15" customHeight="1" x14ac:dyDescent="0.2">
      <c r="B57" s="391" t="s">
        <v>36</v>
      </c>
      <c r="C57" s="392"/>
      <c r="D57" s="392"/>
      <c r="E57" s="392"/>
      <c r="F57" s="392"/>
      <c r="G57" s="392"/>
      <c r="H57" s="392"/>
      <c r="I57" s="393"/>
      <c r="J57" s="391" t="s">
        <v>6</v>
      </c>
      <c r="K57" s="392"/>
      <c r="L57" s="392"/>
      <c r="M57" s="392"/>
      <c r="N57" s="400"/>
      <c r="O57" s="403" t="s">
        <v>37</v>
      </c>
      <c r="P57" s="392"/>
      <c r="Q57" s="392"/>
      <c r="R57" s="392"/>
      <c r="S57" s="392"/>
      <c r="T57" s="392"/>
      <c r="U57" s="393"/>
      <c r="V57" s="42" t="s">
        <v>30</v>
      </c>
      <c r="W57" s="43"/>
      <c r="X57" s="43"/>
      <c r="Y57" s="426" t="s">
        <v>83</v>
      </c>
      <c r="Z57" s="426"/>
      <c r="AA57" s="426"/>
      <c r="AB57" s="426"/>
      <c r="AC57" s="426"/>
      <c r="AD57" s="426"/>
      <c r="AE57" s="426"/>
      <c r="AF57" s="426"/>
      <c r="AG57" s="426"/>
      <c r="AH57" s="426"/>
      <c r="AI57" s="43"/>
      <c r="AJ57" s="43"/>
      <c r="AK57" s="44"/>
      <c r="AL57" s="427" t="s">
        <v>75</v>
      </c>
      <c r="AM57" s="427"/>
      <c r="AN57" s="428" t="s">
        <v>46</v>
      </c>
      <c r="AO57" s="428"/>
      <c r="AP57" s="428"/>
      <c r="AQ57" s="428"/>
      <c r="AR57" s="428"/>
      <c r="AS57" s="429"/>
    </row>
    <row r="58" spans="2:45" ht="13.9" customHeight="1" x14ac:dyDescent="0.2">
      <c r="B58" s="394"/>
      <c r="C58" s="395"/>
      <c r="D58" s="395"/>
      <c r="E58" s="395"/>
      <c r="F58" s="395"/>
      <c r="G58" s="395"/>
      <c r="H58" s="395"/>
      <c r="I58" s="396"/>
      <c r="J58" s="394"/>
      <c r="K58" s="395"/>
      <c r="L58" s="395"/>
      <c r="M58" s="395"/>
      <c r="N58" s="401"/>
      <c r="O58" s="404"/>
      <c r="P58" s="395"/>
      <c r="Q58" s="395"/>
      <c r="R58" s="395"/>
      <c r="S58" s="395"/>
      <c r="T58" s="395"/>
      <c r="U58" s="396"/>
      <c r="V58" s="430" t="s">
        <v>7</v>
      </c>
      <c r="W58" s="431"/>
      <c r="X58" s="431"/>
      <c r="Y58" s="432"/>
      <c r="Z58" s="436" t="s">
        <v>16</v>
      </c>
      <c r="AA58" s="437"/>
      <c r="AB58" s="437"/>
      <c r="AC58" s="438"/>
      <c r="AD58" s="442" t="s">
        <v>17</v>
      </c>
      <c r="AE58" s="443"/>
      <c r="AF58" s="443"/>
      <c r="AG58" s="444"/>
      <c r="AH58" s="604" t="s">
        <v>41</v>
      </c>
      <c r="AI58" s="406"/>
      <c r="AJ58" s="406"/>
      <c r="AK58" s="407"/>
      <c r="AL58" s="454" t="s">
        <v>38</v>
      </c>
      <c r="AM58" s="454"/>
      <c r="AN58" s="456" t="s">
        <v>19</v>
      </c>
      <c r="AO58" s="457"/>
      <c r="AP58" s="457"/>
      <c r="AQ58" s="457"/>
      <c r="AR58" s="458"/>
      <c r="AS58" s="459"/>
    </row>
    <row r="59" spans="2:45" ht="13.9" customHeight="1" x14ac:dyDescent="0.2">
      <c r="B59" s="599"/>
      <c r="C59" s="600"/>
      <c r="D59" s="600"/>
      <c r="E59" s="600"/>
      <c r="F59" s="600"/>
      <c r="G59" s="600"/>
      <c r="H59" s="600"/>
      <c r="I59" s="601"/>
      <c r="J59" s="599"/>
      <c r="K59" s="600"/>
      <c r="L59" s="600"/>
      <c r="M59" s="600"/>
      <c r="N59" s="602"/>
      <c r="O59" s="603"/>
      <c r="P59" s="600"/>
      <c r="Q59" s="600"/>
      <c r="R59" s="600"/>
      <c r="S59" s="600"/>
      <c r="T59" s="600"/>
      <c r="U59" s="601"/>
      <c r="V59" s="433"/>
      <c r="W59" s="434"/>
      <c r="X59" s="434"/>
      <c r="Y59" s="435"/>
      <c r="Z59" s="439"/>
      <c r="AA59" s="440"/>
      <c r="AB59" s="440"/>
      <c r="AC59" s="441"/>
      <c r="AD59" s="445"/>
      <c r="AE59" s="446"/>
      <c r="AF59" s="446"/>
      <c r="AG59" s="447"/>
      <c r="AH59" s="605"/>
      <c r="AI59" s="410"/>
      <c r="AJ59" s="410"/>
      <c r="AK59" s="411"/>
      <c r="AL59" s="455"/>
      <c r="AM59" s="455"/>
      <c r="AN59" s="389"/>
      <c r="AO59" s="389"/>
      <c r="AP59" s="389"/>
      <c r="AQ59" s="389"/>
      <c r="AR59" s="389"/>
      <c r="AS59" s="390"/>
    </row>
    <row r="60" spans="2:45" ht="18" customHeight="1" x14ac:dyDescent="0.2">
      <c r="B60" s="592">
        <f>'36【機械装置組立又は据付の事業(組立又は取付)】(入力用)'!B60</f>
        <v>0</v>
      </c>
      <c r="C60" s="593"/>
      <c r="D60" s="593"/>
      <c r="E60" s="593"/>
      <c r="F60" s="593"/>
      <c r="G60" s="593"/>
      <c r="H60" s="593"/>
      <c r="I60" s="594"/>
      <c r="J60" s="592">
        <f>'36【機械装置組立又は据付の事業(組立又は取付)】(入力用)'!J60</f>
        <v>0</v>
      </c>
      <c r="K60" s="593"/>
      <c r="L60" s="593"/>
      <c r="M60" s="593"/>
      <c r="N60" s="595"/>
      <c r="O60" s="47">
        <f>'36【機械装置組立又は据付の事業(組立又は取付)】(入力用)'!O60</f>
        <v>0</v>
      </c>
      <c r="P60" s="48" t="s">
        <v>31</v>
      </c>
      <c r="Q60" s="47">
        <f>'36【機械装置組立又は据付の事業(組立又は取付)】(入力用)'!Q60</f>
        <v>0</v>
      </c>
      <c r="R60" s="48" t="s">
        <v>32</v>
      </c>
      <c r="S60" s="47">
        <f>'36【機械装置組立又は据付の事業(組立又は取付)】(入力用)'!S60</f>
        <v>0</v>
      </c>
      <c r="T60" s="377" t="s">
        <v>33</v>
      </c>
      <c r="U60" s="377"/>
      <c r="V60" s="378"/>
      <c r="W60" s="379"/>
      <c r="X60" s="379"/>
      <c r="Y60" s="49" t="s">
        <v>8</v>
      </c>
      <c r="Z60" s="55"/>
      <c r="AA60" s="56"/>
      <c r="AB60" s="56"/>
      <c r="AC60" s="49" t="s">
        <v>8</v>
      </c>
      <c r="AD60" s="55"/>
      <c r="AE60" s="56"/>
      <c r="AF60" s="56"/>
      <c r="AG60" s="52" t="s">
        <v>8</v>
      </c>
      <c r="AH60" s="596"/>
      <c r="AI60" s="597"/>
      <c r="AJ60" s="597"/>
      <c r="AK60" s="598"/>
      <c r="AL60" s="55"/>
      <c r="AM60" s="57"/>
      <c r="AN60" s="365"/>
      <c r="AO60" s="366"/>
      <c r="AP60" s="366"/>
      <c r="AQ60" s="366"/>
      <c r="AR60" s="366"/>
      <c r="AS60" s="52" t="s">
        <v>8</v>
      </c>
    </row>
    <row r="61" spans="2:45" ht="18" customHeight="1" x14ac:dyDescent="0.2">
      <c r="B61" s="586"/>
      <c r="C61" s="587"/>
      <c r="D61" s="587"/>
      <c r="E61" s="587"/>
      <c r="F61" s="587"/>
      <c r="G61" s="587"/>
      <c r="H61" s="587"/>
      <c r="I61" s="588"/>
      <c r="J61" s="586"/>
      <c r="K61" s="587"/>
      <c r="L61" s="587"/>
      <c r="M61" s="587"/>
      <c r="N61" s="590"/>
      <c r="O61" s="27">
        <f>'36【機械装置組立又は据付の事業(組立又は取付)】(入力用)'!O61</f>
        <v>0</v>
      </c>
      <c r="P61" s="33" t="s">
        <v>31</v>
      </c>
      <c r="Q61" s="27">
        <f>'36【機械装置組立又は据付の事業(組立又は取付)】(入力用)'!Q61</f>
        <v>0</v>
      </c>
      <c r="R61" s="33" t="s">
        <v>32</v>
      </c>
      <c r="S61" s="27">
        <f>'36【機械装置組立又は据付の事業(組立又は取付)】(入力用)'!S61</f>
        <v>0</v>
      </c>
      <c r="T61" s="591" t="s">
        <v>34</v>
      </c>
      <c r="U61" s="591"/>
      <c r="V61" s="342">
        <f>'36【機械装置組立又は据付の事業(組立又は取付)】(入力用)'!V61</f>
        <v>0</v>
      </c>
      <c r="W61" s="343"/>
      <c r="X61" s="343"/>
      <c r="Y61" s="343"/>
      <c r="Z61" s="342">
        <f>'36【機械装置組立又は据付の事業(組立又は取付)】(入力用)'!Z61</f>
        <v>0</v>
      </c>
      <c r="AA61" s="343"/>
      <c r="AB61" s="343"/>
      <c r="AC61" s="343"/>
      <c r="AD61" s="342">
        <f>'36【機械装置組立又は据付の事業(組立又は取付)】(入力用)'!AD61</f>
        <v>0</v>
      </c>
      <c r="AE61" s="343"/>
      <c r="AF61" s="343"/>
      <c r="AG61" s="344"/>
      <c r="AH61" s="340">
        <f>'36【機械装置組立又は据付の事業(組立又は取付)】(入力用)'!AH61</f>
        <v>0</v>
      </c>
      <c r="AI61" s="341"/>
      <c r="AJ61" s="341"/>
      <c r="AK61" s="368"/>
      <c r="AL61" s="345" t="str">
        <f>'36【機械装置組立又は据付の事業(組立又は取付)】(入力用)'!AL61</f>
        <v/>
      </c>
      <c r="AM61" s="582"/>
      <c r="AN61" s="342">
        <f>'36【機械装置組立又は据付の事業(組立又は取付)】(入力用)'!AN61</f>
        <v>0</v>
      </c>
      <c r="AO61" s="343"/>
      <c r="AP61" s="343"/>
      <c r="AQ61" s="343"/>
      <c r="AR61" s="343"/>
      <c r="AS61" s="35"/>
    </row>
    <row r="62" spans="2:45" ht="18" customHeight="1" x14ac:dyDescent="0.2">
      <c r="B62" s="583">
        <f>'36【機械装置組立又は据付の事業(組立又は取付)】(入力用)'!B62</f>
        <v>0</v>
      </c>
      <c r="C62" s="584"/>
      <c r="D62" s="584"/>
      <c r="E62" s="584"/>
      <c r="F62" s="584"/>
      <c r="G62" s="584"/>
      <c r="H62" s="584"/>
      <c r="I62" s="585"/>
      <c r="J62" s="583">
        <f>'36【機械装置組立又は据付の事業(組立又は取付)】(入力用)'!J62</f>
        <v>0</v>
      </c>
      <c r="K62" s="584"/>
      <c r="L62" s="584"/>
      <c r="M62" s="584"/>
      <c r="N62" s="589"/>
      <c r="O62" s="26">
        <f>'36【機械装置組立又は据付の事業(組立又は取付)】(入力用)'!O62</f>
        <v>0</v>
      </c>
      <c r="P62" s="11" t="s">
        <v>31</v>
      </c>
      <c r="Q62" s="26">
        <f>'36【機械装置組立又は据付の事業(組立又は取付)】(入力用)'!Q62</f>
        <v>0</v>
      </c>
      <c r="R62" s="11" t="s">
        <v>32</v>
      </c>
      <c r="S62" s="26">
        <f>'36【機械装置組立又は据付の事業(組立又は取付)】(入力用)'!S62</f>
        <v>0</v>
      </c>
      <c r="T62" s="380" t="s">
        <v>33</v>
      </c>
      <c r="U62" s="380"/>
      <c r="V62" s="378"/>
      <c r="W62" s="379"/>
      <c r="X62" s="379"/>
      <c r="Y62" s="54"/>
      <c r="Z62" s="55"/>
      <c r="AA62" s="56"/>
      <c r="AB62" s="56"/>
      <c r="AC62" s="54"/>
      <c r="AD62" s="55"/>
      <c r="AE62" s="56"/>
      <c r="AF62" s="56"/>
      <c r="AG62" s="54"/>
      <c r="AH62" s="365"/>
      <c r="AI62" s="366"/>
      <c r="AJ62" s="366"/>
      <c r="AK62" s="367"/>
      <c r="AL62" s="148"/>
      <c r="AM62" s="149"/>
      <c r="AN62" s="365"/>
      <c r="AO62" s="366"/>
      <c r="AP62" s="366"/>
      <c r="AQ62" s="366"/>
      <c r="AR62" s="366"/>
      <c r="AS62" s="58"/>
    </row>
    <row r="63" spans="2:45" ht="18" customHeight="1" x14ac:dyDescent="0.2">
      <c r="B63" s="586"/>
      <c r="C63" s="587"/>
      <c r="D63" s="587"/>
      <c r="E63" s="587"/>
      <c r="F63" s="587"/>
      <c r="G63" s="587"/>
      <c r="H63" s="587"/>
      <c r="I63" s="588"/>
      <c r="J63" s="586"/>
      <c r="K63" s="587"/>
      <c r="L63" s="587"/>
      <c r="M63" s="587"/>
      <c r="N63" s="590"/>
      <c r="O63" s="27">
        <f>'36【機械装置組立又は据付の事業(組立又は取付)】(入力用)'!O63</f>
        <v>0</v>
      </c>
      <c r="P63" s="33" t="s">
        <v>31</v>
      </c>
      <c r="Q63" s="27">
        <f>'36【機械装置組立又は据付の事業(組立又は取付)】(入力用)'!Q63</f>
        <v>0</v>
      </c>
      <c r="R63" s="33" t="s">
        <v>32</v>
      </c>
      <c r="S63" s="27">
        <f>'36【機械装置組立又は据付の事業(組立又は取付)】(入力用)'!S63</f>
        <v>0</v>
      </c>
      <c r="T63" s="591" t="s">
        <v>34</v>
      </c>
      <c r="U63" s="591"/>
      <c r="V63" s="340">
        <f>'36【機械装置組立又は据付の事業(組立又は取付)】(入力用)'!V63</f>
        <v>0</v>
      </c>
      <c r="W63" s="341"/>
      <c r="X63" s="341"/>
      <c r="Y63" s="341"/>
      <c r="Z63" s="340">
        <f>'36【機械装置組立又は据付の事業(組立又は取付)】(入力用)'!Z63</f>
        <v>0</v>
      </c>
      <c r="AA63" s="341"/>
      <c r="AB63" s="341"/>
      <c r="AC63" s="341"/>
      <c r="AD63" s="340">
        <f>'36【機械装置組立又は据付の事業(組立又は取付)】(入力用)'!AD63</f>
        <v>0</v>
      </c>
      <c r="AE63" s="341"/>
      <c r="AF63" s="341"/>
      <c r="AG63" s="341"/>
      <c r="AH63" s="340">
        <f>'36【機械装置組立又は据付の事業(組立又は取付)】(入力用)'!AH63</f>
        <v>0</v>
      </c>
      <c r="AI63" s="341"/>
      <c r="AJ63" s="341"/>
      <c r="AK63" s="368"/>
      <c r="AL63" s="345" t="str">
        <f>'36【機械装置組立又は据付の事業(組立又は取付)】(入力用)'!AL63</f>
        <v/>
      </c>
      <c r="AM63" s="582"/>
      <c r="AN63" s="342">
        <f>'36【機械装置組立又は据付の事業(組立又は取付)】(入力用)'!AN63</f>
        <v>0</v>
      </c>
      <c r="AO63" s="343"/>
      <c r="AP63" s="343"/>
      <c r="AQ63" s="343"/>
      <c r="AR63" s="343"/>
      <c r="AS63" s="35"/>
    </row>
    <row r="64" spans="2:45" ht="18" customHeight="1" x14ac:dyDescent="0.2">
      <c r="B64" s="583">
        <f>'36【機械装置組立又は据付の事業(組立又は取付)】(入力用)'!B64</f>
        <v>0</v>
      </c>
      <c r="C64" s="584"/>
      <c r="D64" s="584"/>
      <c r="E64" s="584"/>
      <c r="F64" s="584"/>
      <c r="G64" s="584"/>
      <c r="H64" s="584"/>
      <c r="I64" s="585"/>
      <c r="J64" s="583">
        <f>'36【機械装置組立又は据付の事業(組立又は取付)】(入力用)'!J64</f>
        <v>0</v>
      </c>
      <c r="K64" s="584"/>
      <c r="L64" s="584"/>
      <c r="M64" s="584"/>
      <c r="N64" s="589"/>
      <c r="O64" s="26">
        <f>'36【機械装置組立又は据付の事業(組立又は取付)】(入力用)'!O64</f>
        <v>0</v>
      </c>
      <c r="P64" s="11" t="s">
        <v>31</v>
      </c>
      <c r="Q64" s="26">
        <f>'36【機械装置組立又は据付の事業(組立又は取付)】(入力用)'!Q64</f>
        <v>0</v>
      </c>
      <c r="R64" s="11" t="s">
        <v>32</v>
      </c>
      <c r="S64" s="26">
        <f>'36【機械装置組立又は据付の事業(組立又は取付)】(入力用)'!S64</f>
        <v>0</v>
      </c>
      <c r="T64" s="380" t="s">
        <v>33</v>
      </c>
      <c r="U64" s="380"/>
      <c r="V64" s="378"/>
      <c r="W64" s="379"/>
      <c r="X64" s="379"/>
      <c r="Y64" s="54"/>
      <c r="Z64" s="55"/>
      <c r="AA64" s="56"/>
      <c r="AB64" s="56"/>
      <c r="AC64" s="54"/>
      <c r="AD64" s="55"/>
      <c r="AE64" s="56"/>
      <c r="AF64" s="56"/>
      <c r="AG64" s="54"/>
      <c r="AH64" s="365"/>
      <c r="AI64" s="366"/>
      <c r="AJ64" s="366"/>
      <c r="AK64" s="367"/>
      <c r="AL64" s="148"/>
      <c r="AM64" s="149"/>
      <c r="AN64" s="365"/>
      <c r="AO64" s="366"/>
      <c r="AP64" s="366"/>
      <c r="AQ64" s="366"/>
      <c r="AR64" s="366"/>
      <c r="AS64" s="58"/>
    </row>
    <row r="65" spans="2:45" ht="18" customHeight="1" x14ac:dyDescent="0.2">
      <c r="B65" s="586"/>
      <c r="C65" s="587"/>
      <c r="D65" s="587"/>
      <c r="E65" s="587"/>
      <c r="F65" s="587"/>
      <c r="G65" s="587"/>
      <c r="H65" s="587"/>
      <c r="I65" s="588"/>
      <c r="J65" s="586"/>
      <c r="K65" s="587"/>
      <c r="L65" s="587"/>
      <c r="M65" s="587"/>
      <c r="N65" s="590"/>
      <c r="O65" s="27">
        <f>'36【機械装置組立又は据付の事業(組立又は取付)】(入力用)'!O65</f>
        <v>0</v>
      </c>
      <c r="P65" s="33" t="s">
        <v>31</v>
      </c>
      <c r="Q65" s="27">
        <f>'36【機械装置組立又は据付の事業(組立又は取付)】(入力用)'!Q65</f>
        <v>0</v>
      </c>
      <c r="R65" s="33" t="s">
        <v>32</v>
      </c>
      <c r="S65" s="27">
        <f>'36【機械装置組立又は据付の事業(組立又は取付)】(入力用)'!S65</f>
        <v>0</v>
      </c>
      <c r="T65" s="591" t="s">
        <v>34</v>
      </c>
      <c r="U65" s="591"/>
      <c r="V65" s="340">
        <f>'36【機械装置組立又は据付の事業(組立又は取付)】(入力用)'!V65</f>
        <v>0</v>
      </c>
      <c r="W65" s="341"/>
      <c r="X65" s="341"/>
      <c r="Y65" s="341"/>
      <c r="Z65" s="340">
        <f>'36【機械装置組立又は据付の事業(組立又は取付)】(入力用)'!Z65</f>
        <v>0</v>
      </c>
      <c r="AA65" s="341"/>
      <c r="AB65" s="341"/>
      <c r="AC65" s="341"/>
      <c r="AD65" s="340">
        <f>'36【機械装置組立又は据付の事業(組立又は取付)】(入力用)'!AD65</f>
        <v>0</v>
      </c>
      <c r="AE65" s="341"/>
      <c r="AF65" s="341"/>
      <c r="AG65" s="341"/>
      <c r="AH65" s="340">
        <f>'36【機械装置組立又は据付の事業(組立又は取付)】(入力用)'!AH65</f>
        <v>0</v>
      </c>
      <c r="AI65" s="341"/>
      <c r="AJ65" s="341"/>
      <c r="AK65" s="368"/>
      <c r="AL65" s="345" t="str">
        <f>'36【機械装置組立又は据付の事業(組立又は取付)】(入力用)'!AL65</f>
        <v/>
      </c>
      <c r="AM65" s="582"/>
      <c r="AN65" s="342">
        <f>'36【機械装置組立又は据付の事業(組立又は取付)】(入力用)'!AN65</f>
        <v>0</v>
      </c>
      <c r="AO65" s="343"/>
      <c r="AP65" s="343"/>
      <c r="AQ65" s="343"/>
      <c r="AR65" s="343"/>
      <c r="AS65" s="35"/>
    </row>
    <row r="66" spans="2:45" ht="18" customHeight="1" x14ac:dyDescent="0.2">
      <c r="B66" s="583">
        <f>'36【機械装置組立又は据付の事業(組立又は取付)】(入力用)'!B66</f>
        <v>0</v>
      </c>
      <c r="C66" s="584"/>
      <c r="D66" s="584"/>
      <c r="E66" s="584"/>
      <c r="F66" s="584"/>
      <c r="G66" s="584"/>
      <c r="H66" s="584"/>
      <c r="I66" s="585"/>
      <c r="J66" s="583">
        <f>'36【機械装置組立又は据付の事業(組立又は取付)】(入力用)'!J66</f>
        <v>0</v>
      </c>
      <c r="K66" s="584"/>
      <c r="L66" s="584"/>
      <c r="M66" s="584"/>
      <c r="N66" s="589"/>
      <c r="O66" s="26">
        <f>'36【機械装置組立又は据付の事業(組立又は取付)】(入力用)'!O66</f>
        <v>0</v>
      </c>
      <c r="P66" s="11" t="s">
        <v>31</v>
      </c>
      <c r="Q66" s="26">
        <f>'36【機械装置組立又は据付の事業(組立又は取付)】(入力用)'!Q66</f>
        <v>0</v>
      </c>
      <c r="R66" s="11" t="s">
        <v>32</v>
      </c>
      <c r="S66" s="26">
        <f>'36【機械装置組立又は据付の事業(組立又は取付)】(入力用)'!S66</f>
        <v>0</v>
      </c>
      <c r="T66" s="380" t="s">
        <v>33</v>
      </c>
      <c r="U66" s="380"/>
      <c r="V66" s="378"/>
      <c r="W66" s="379"/>
      <c r="X66" s="379"/>
      <c r="Y66" s="54"/>
      <c r="Z66" s="55"/>
      <c r="AA66" s="56"/>
      <c r="AB66" s="56"/>
      <c r="AC66" s="54"/>
      <c r="AD66" s="55"/>
      <c r="AE66" s="56"/>
      <c r="AF66" s="56"/>
      <c r="AG66" s="54"/>
      <c r="AH66" s="365"/>
      <c r="AI66" s="366"/>
      <c r="AJ66" s="366"/>
      <c r="AK66" s="367"/>
      <c r="AL66" s="148"/>
      <c r="AM66" s="149"/>
      <c r="AN66" s="365"/>
      <c r="AO66" s="366"/>
      <c r="AP66" s="366"/>
      <c r="AQ66" s="366"/>
      <c r="AR66" s="366"/>
      <c r="AS66" s="58"/>
    </row>
    <row r="67" spans="2:45" ht="18" customHeight="1" x14ac:dyDescent="0.2">
      <c r="B67" s="586"/>
      <c r="C67" s="587"/>
      <c r="D67" s="587"/>
      <c r="E67" s="587"/>
      <c r="F67" s="587"/>
      <c r="G67" s="587"/>
      <c r="H67" s="587"/>
      <c r="I67" s="588"/>
      <c r="J67" s="586"/>
      <c r="K67" s="587"/>
      <c r="L67" s="587"/>
      <c r="M67" s="587"/>
      <c r="N67" s="590"/>
      <c r="O67" s="27">
        <f>'36【機械装置組立又は据付の事業(組立又は取付)】(入力用)'!O67</f>
        <v>0</v>
      </c>
      <c r="P67" s="33" t="s">
        <v>31</v>
      </c>
      <c r="Q67" s="27">
        <f>'36【機械装置組立又は据付の事業(組立又は取付)】(入力用)'!Q67</f>
        <v>0</v>
      </c>
      <c r="R67" s="33" t="s">
        <v>32</v>
      </c>
      <c r="S67" s="27">
        <f>'36【機械装置組立又は据付の事業(組立又は取付)】(入力用)'!S67</f>
        <v>0</v>
      </c>
      <c r="T67" s="591" t="s">
        <v>34</v>
      </c>
      <c r="U67" s="591"/>
      <c r="V67" s="340">
        <f>'36【機械装置組立又は据付の事業(組立又は取付)】(入力用)'!V67</f>
        <v>0</v>
      </c>
      <c r="W67" s="341"/>
      <c r="X67" s="341"/>
      <c r="Y67" s="341"/>
      <c r="Z67" s="340">
        <f>'36【機械装置組立又は据付の事業(組立又は取付)】(入力用)'!Z67</f>
        <v>0</v>
      </c>
      <c r="AA67" s="341"/>
      <c r="AB67" s="341"/>
      <c r="AC67" s="341"/>
      <c r="AD67" s="340">
        <f>'36【機械装置組立又は据付の事業(組立又は取付)】(入力用)'!AD67</f>
        <v>0</v>
      </c>
      <c r="AE67" s="341"/>
      <c r="AF67" s="341"/>
      <c r="AG67" s="341"/>
      <c r="AH67" s="340">
        <f>'36【機械装置組立又は据付の事業(組立又は取付)】(入力用)'!AH67</f>
        <v>0</v>
      </c>
      <c r="AI67" s="341"/>
      <c r="AJ67" s="341"/>
      <c r="AK67" s="368"/>
      <c r="AL67" s="345" t="str">
        <f>'36【機械装置組立又は据付の事業(組立又は取付)】(入力用)'!AL67</f>
        <v/>
      </c>
      <c r="AM67" s="582"/>
      <c r="AN67" s="342">
        <f>'36【機械装置組立又は据付の事業(組立又は取付)】(入力用)'!AN67</f>
        <v>0</v>
      </c>
      <c r="AO67" s="343"/>
      <c r="AP67" s="343"/>
      <c r="AQ67" s="343"/>
      <c r="AR67" s="343"/>
      <c r="AS67" s="35"/>
    </row>
    <row r="68" spans="2:45" ht="18" customHeight="1" x14ac:dyDescent="0.2">
      <c r="B68" s="583">
        <f>'36【機械装置組立又は据付の事業(組立又は取付)】(入力用)'!B68</f>
        <v>0</v>
      </c>
      <c r="C68" s="584"/>
      <c r="D68" s="584"/>
      <c r="E68" s="584"/>
      <c r="F68" s="584"/>
      <c r="G68" s="584"/>
      <c r="H68" s="584"/>
      <c r="I68" s="585"/>
      <c r="J68" s="583">
        <f>'36【機械装置組立又は据付の事業(組立又は取付)】(入力用)'!J68</f>
        <v>0</v>
      </c>
      <c r="K68" s="584"/>
      <c r="L68" s="584"/>
      <c r="M68" s="584"/>
      <c r="N68" s="589"/>
      <c r="O68" s="26">
        <f>'36【機械装置組立又は据付の事業(組立又は取付)】(入力用)'!O68</f>
        <v>0</v>
      </c>
      <c r="P68" s="11" t="s">
        <v>31</v>
      </c>
      <c r="Q68" s="26">
        <f>'36【機械装置組立又は据付の事業(組立又は取付)】(入力用)'!Q68</f>
        <v>0</v>
      </c>
      <c r="R68" s="11" t="s">
        <v>32</v>
      </c>
      <c r="S68" s="26">
        <f>'36【機械装置組立又は据付の事業(組立又は取付)】(入力用)'!S68</f>
        <v>0</v>
      </c>
      <c r="T68" s="380" t="s">
        <v>33</v>
      </c>
      <c r="U68" s="380"/>
      <c r="V68" s="378"/>
      <c r="W68" s="379"/>
      <c r="X68" s="379"/>
      <c r="Y68" s="54"/>
      <c r="Z68" s="55"/>
      <c r="AA68" s="56"/>
      <c r="AB68" s="56"/>
      <c r="AC68" s="54"/>
      <c r="AD68" s="55"/>
      <c r="AE68" s="56"/>
      <c r="AF68" s="56"/>
      <c r="AG68" s="54"/>
      <c r="AH68" s="365"/>
      <c r="AI68" s="366"/>
      <c r="AJ68" s="366"/>
      <c r="AK68" s="367"/>
      <c r="AL68" s="148"/>
      <c r="AM68" s="149"/>
      <c r="AN68" s="365"/>
      <c r="AO68" s="366"/>
      <c r="AP68" s="366"/>
      <c r="AQ68" s="366"/>
      <c r="AR68" s="366"/>
      <c r="AS68" s="58"/>
    </row>
    <row r="69" spans="2:45" ht="18" customHeight="1" x14ac:dyDescent="0.2">
      <c r="B69" s="586"/>
      <c r="C69" s="587"/>
      <c r="D69" s="587"/>
      <c r="E69" s="587"/>
      <c r="F69" s="587"/>
      <c r="G69" s="587"/>
      <c r="H69" s="587"/>
      <c r="I69" s="588"/>
      <c r="J69" s="586"/>
      <c r="K69" s="587"/>
      <c r="L69" s="587"/>
      <c r="M69" s="587"/>
      <c r="N69" s="590"/>
      <c r="O69" s="27">
        <f>'36【機械装置組立又は据付の事業(組立又は取付)】(入力用)'!O69</f>
        <v>0</v>
      </c>
      <c r="P69" s="33" t="s">
        <v>31</v>
      </c>
      <c r="Q69" s="27">
        <f>'36【機械装置組立又は据付の事業(組立又は取付)】(入力用)'!Q69</f>
        <v>0</v>
      </c>
      <c r="R69" s="33" t="s">
        <v>32</v>
      </c>
      <c r="S69" s="27">
        <f>'36【機械装置組立又は据付の事業(組立又は取付)】(入力用)'!S69</f>
        <v>0</v>
      </c>
      <c r="T69" s="591" t="s">
        <v>34</v>
      </c>
      <c r="U69" s="591"/>
      <c r="V69" s="340">
        <f>'36【機械装置組立又は据付の事業(組立又は取付)】(入力用)'!V69</f>
        <v>0</v>
      </c>
      <c r="W69" s="341"/>
      <c r="X69" s="341"/>
      <c r="Y69" s="341"/>
      <c r="Z69" s="340">
        <f>'36【機械装置組立又は据付の事業(組立又は取付)】(入力用)'!Z69</f>
        <v>0</v>
      </c>
      <c r="AA69" s="341"/>
      <c r="AB69" s="341"/>
      <c r="AC69" s="341"/>
      <c r="AD69" s="340">
        <f>'36【機械装置組立又は据付の事業(組立又は取付)】(入力用)'!AD69</f>
        <v>0</v>
      </c>
      <c r="AE69" s="341"/>
      <c r="AF69" s="341"/>
      <c r="AG69" s="341"/>
      <c r="AH69" s="340">
        <f>'36【機械装置組立又は据付の事業(組立又は取付)】(入力用)'!AH69</f>
        <v>0</v>
      </c>
      <c r="AI69" s="341"/>
      <c r="AJ69" s="341"/>
      <c r="AK69" s="368"/>
      <c r="AL69" s="345" t="str">
        <f>'36【機械装置組立又は据付の事業(組立又は取付)】(入力用)'!AL69</f>
        <v/>
      </c>
      <c r="AM69" s="582"/>
      <c r="AN69" s="342">
        <f>'36【機械装置組立又は据付の事業(組立又は取付)】(入力用)'!AN69</f>
        <v>0</v>
      </c>
      <c r="AO69" s="343"/>
      <c r="AP69" s="343"/>
      <c r="AQ69" s="343"/>
      <c r="AR69" s="343"/>
      <c r="AS69" s="35"/>
    </row>
    <row r="70" spans="2:45" ht="18" customHeight="1" x14ac:dyDescent="0.2">
      <c r="B70" s="583">
        <f>'36【機械装置組立又は据付の事業(組立又は取付)】(入力用)'!B70</f>
        <v>0</v>
      </c>
      <c r="C70" s="584"/>
      <c r="D70" s="584"/>
      <c r="E70" s="584"/>
      <c r="F70" s="584"/>
      <c r="G70" s="584"/>
      <c r="H70" s="584"/>
      <c r="I70" s="585"/>
      <c r="J70" s="583">
        <f>'36【機械装置組立又は据付の事業(組立又は取付)】(入力用)'!J70</f>
        <v>0</v>
      </c>
      <c r="K70" s="584"/>
      <c r="L70" s="584"/>
      <c r="M70" s="584"/>
      <c r="N70" s="589"/>
      <c r="O70" s="26">
        <f>'36【機械装置組立又は据付の事業(組立又は取付)】(入力用)'!O70</f>
        <v>0</v>
      </c>
      <c r="P70" s="11" t="s">
        <v>31</v>
      </c>
      <c r="Q70" s="26">
        <f>'36【機械装置組立又は据付の事業(組立又は取付)】(入力用)'!Q70</f>
        <v>0</v>
      </c>
      <c r="R70" s="11" t="s">
        <v>32</v>
      </c>
      <c r="S70" s="26">
        <f>'36【機械装置組立又は据付の事業(組立又は取付)】(入力用)'!S70</f>
        <v>0</v>
      </c>
      <c r="T70" s="380" t="s">
        <v>33</v>
      </c>
      <c r="U70" s="380"/>
      <c r="V70" s="378"/>
      <c r="W70" s="379"/>
      <c r="X70" s="379"/>
      <c r="Y70" s="54"/>
      <c r="Z70" s="55"/>
      <c r="AA70" s="56"/>
      <c r="AB70" s="56"/>
      <c r="AC70" s="54"/>
      <c r="AD70" s="55"/>
      <c r="AE70" s="56"/>
      <c r="AF70" s="56"/>
      <c r="AG70" s="54"/>
      <c r="AH70" s="365"/>
      <c r="AI70" s="366"/>
      <c r="AJ70" s="366"/>
      <c r="AK70" s="367"/>
      <c r="AL70" s="148"/>
      <c r="AM70" s="149"/>
      <c r="AN70" s="365"/>
      <c r="AO70" s="366"/>
      <c r="AP70" s="366"/>
      <c r="AQ70" s="366"/>
      <c r="AR70" s="366"/>
      <c r="AS70" s="58"/>
    </row>
    <row r="71" spans="2:45" ht="18" customHeight="1" x14ac:dyDescent="0.2">
      <c r="B71" s="586"/>
      <c r="C71" s="587"/>
      <c r="D71" s="587"/>
      <c r="E71" s="587"/>
      <c r="F71" s="587"/>
      <c r="G71" s="587"/>
      <c r="H71" s="587"/>
      <c r="I71" s="588"/>
      <c r="J71" s="586"/>
      <c r="K71" s="587"/>
      <c r="L71" s="587"/>
      <c r="M71" s="587"/>
      <c r="N71" s="590"/>
      <c r="O71" s="27">
        <f>'36【機械装置組立又は据付の事業(組立又は取付)】(入力用)'!O71</f>
        <v>0</v>
      </c>
      <c r="P71" s="33" t="s">
        <v>31</v>
      </c>
      <c r="Q71" s="27">
        <f>'36【機械装置組立又は据付の事業(組立又は取付)】(入力用)'!Q71</f>
        <v>0</v>
      </c>
      <c r="R71" s="33" t="s">
        <v>32</v>
      </c>
      <c r="S71" s="27">
        <f>'36【機械装置組立又は据付の事業(組立又は取付)】(入力用)'!S71</f>
        <v>0</v>
      </c>
      <c r="T71" s="591" t="s">
        <v>34</v>
      </c>
      <c r="U71" s="591"/>
      <c r="V71" s="340">
        <f>'36【機械装置組立又は据付の事業(組立又は取付)】(入力用)'!V71</f>
        <v>0</v>
      </c>
      <c r="W71" s="341"/>
      <c r="X71" s="341"/>
      <c r="Y71" s="341"/>
      <c r="Z71" s="340">
        <f>'36【機械装置組立又は据付の事業(組立又は取付)】(入力用)'!Z71</f>
        <v>0</v>
      </c>
      <c r="AA71" s="341"/>
      <c r="AB71" s="341"/>
      <c r="AC71" s="341"/>
      <c r="AD71" s="340">
        <f>'36【機械装置組立又は据付の事業(組立又は取付)】(入力用)'!AD71</f>
        <v>0</v>
      </c>
      <c r="AE71" s="341"/>
      <c r="AF71" s="341"/>
      <c r="AG71" s="341"/>
      <c r="AH71" s="340">
        <f>'36【機械装置組立又は据付の事業(組立又は取付)】(入力用)'!AH71</f>
        <v>0</v>
      </c>
      <c r="AI71" s="341"/>
      <c r="AJ71" s="341"/>
      <c r="AK71" s="368"/>
      <c r="AL71" s="345" t="str">
        <f>'36【機械装置組立又は据付の事業(組立又は取付)】(入力用)'!AL71</f>
        <v/>
      </c>
      <c r="AM71" s="582"/>
      <c r="AN71" s="342">
        <f>'36【機械装置組立又は据付の事業(組立又は取付)】(入力用)'!AN71</f>
        <v>0</v>
      </c>
      <c r="AO71" s="343"/>
      <c r="AP71" s="343"/>
      <c r="AQ71" s="343"/>
      <c r="AR71" s="343"/>
      <c r="AS71" s="35"/>
    </row>
    <row r="72" spans="2:45" ht="18" customHeight="1" x14ac:dyDescent="0.2">
      <c r="B72" s="583">
        <f>'36【機械装置組立又は据付の事業(組立又は取付)】(入力用)'!B72</f>
        <v>0</v>
      </c>
      <c r="C72" s="584"/>
      <c r="D72" s="584"/>
      <c r="E72" s="584"/>
      <c r="F72" s="584"/>
      <c r="G72" s="584"/>
      <c r="H72" s="584"/>
      <c r="I72" s="585"/>
      <c r="J72" s="583">
        <f>'36【機械装置組立又は据付の事業(組立又は取付)】(入力用)'!J72</f>
        <v>0</v>
      </c>
      <c r="K72" s="584"/>
      <c r="L72" s="584"/>
      <c r="M72" s="584"/>
      <c r="N72" s="589"/>
      <c r="O72" s="26">
        <f>'36【機械装置組立又は据付の事業(組立又は取付)】(入力用)'!O72</f>
        <v>0</v>
      </c>
      <c r="P72" s="11" t="s">
        <v>31</v>
      </c>
      <c r="Q72" s="26">
        <f>'36【機械装置組立又は据付の事業(組立又は取付)】(入力用)'!Q72</f>
        <v>0</v>
      </c>
      <c r="R72" s="11" t="s">
        <v>32</v>
      </c>
      <c r="S72" s="26">
        <f>'36【機械装置組立又は据付の事業(組立又は取付)】(入力用)'!S72</f>
        <v>0</v>
      </c>
      <c r="T72" s="380" t="s">
        <v>33</v>
      </c>
      <c r="U72" s="380"/>
      <c r="V72" s="378"/>
      <c r="W72" s="379"/>
      <c r="X72" s="379"/>
      <c r="Y72" s="54"/>
      <c r="Z72" s="55"/>
      <c r="AA72" s="56"/>
      <c r="AB72" s="56"/>
      <c r="AC72" s="54"/>
      <c r="AD72" s="55"/>
      <c r="AE72" s="56"/>
      <c r="AF72" s="56"/>
      <c r="AG72" s="54"/>
      <c r="AH72" s="365"/>
      <c r="AI72" s="366"/>
      <c r="AJ72" s="366"/>
      <c r="AK72" s="367"/>
      <c r="AL72" s="148"/>
      <c r="AM72" s="149"/>
      <c r="AN72" s="365"/>
      <c r="AO72" s="366"/>
      <c r="AP72" s="366"/>
      <c r="AQ72" s="366"/>
      <c r="AR72" s="366"/>
      <c r="AS72" s="58"/>
    </row>
    <row r="73" spans="2:45" ht="18" customHeight="1" x14ac:dyDescent="0.2">
      <c r="B73" s="586"/>
      <c r="C73" s="587"/>
      <c r="D73" s="587"/>
      <c r="E73" s="587"/>
      <c r="F73" s="587"/>
      <c r="G73" s="587"/>
      <c r="H73" s="587"/>
      <c r="I73" s="588"/>
      <c r="J73" s="586"/>
      <c r="K73" s="587"/>
      <c r="L73" s="587"/>
      <c r="M73" s="587"/>
      <c r="N73" s="590"/>
      <c r="O73" s="27">
        <f>'36【機械装置組立又は据付の事業(組立又は取付)】(入力用)'!O73</f>
        <v>0</v>
      </c>
      <c r="P73" s="33" t="s">
        <v>31</v>
      </c>
      <c r="Q73" s="27">
        <f>'36【機械装置組立又は据付の事業(組立又は取付)】(入力用)'!Q73</f>
        <v>0</v>
      </c>
      <c r="R73" s="33" t="s">
        <v>32</v>
      </c>
      <c r="S73" s="27">
        <f>'36【機械装置組立又は据付の事業(組立又は取付)】(入力用)'!S73</f>
        <v>0</v>
      </c>
      <c r="T73" s="591" t="s">
        <v>34</v>
      </c>
      <c r="U73" s="591"/>
      <c r="V73" s="340">
        <f>'36【機械装置組立又は据付の事業(組立又は取付)】(入力用)'!V73</f>
        <v>0</v>
      </c>
      <c r="W73" s="341"/>
      <c r="X73" s="341"/>
      <c r="Y73" s="341"/>
      <c r="Z73" s="340">
        <f>'36【機械装置組立又は据付の事業(組立又は取付)】(入力用)'!Z73</f>
        <v>0</v>
      </c>
      <c r="AA73" s="341"/>
      <c r="AB73" s="341"/>
      <c r="AC73" s="341"/>
      <c r="AD73" s="340">
        <f>'36【機械装置組立又は据付の事業(組立又は取付)】(入力用)'!AD73</f>
        <v>0</v>
      </c>
      <c r="AE73" s="341"/>
      <c r="AF73" s="341"/>
      <c r="AG73" s="341"/>
      <c r="AH73" s="340">
        <f>'36【機械装置組立又は据付の事業(組立又は取付)】(入力用)'!AH73</f>
        <v>0</v>
      </c>
      <c r="AI73" s="341"/>
      <c r="AJ73" s="341"/>
      <c r="AK73" s="368"/>
      <c r="AL73" s="345" t="str">
        <f>'36【機械装置組立又は据付の事業(組立又は取付)】(入力用)'!AL73</f>
        <v/>
      </c>
      <c r="AM73" s="582"/>
      <c r="AN73" s="342">
        <f>'36【機械装置組立又は据付の事業(組立又は取付)】(入力用)'!AN73</f>
        <v>0</v>
      </c>
      <c r="AO73" s="343"/>
      <c r="AP73" s="343"/>
      <c r="AQ73" s="343"/>
      <c r="AR73" s="343"/>
      <c r="AS73" s="35"/>
    </row>
    <row r="74" spans="2:45" ht="18" customHeight="1" x14ac:dyDescent="0.2">
      <c r="B74" s="583">
        <f>'36【機械装置組立又は据付の事業(組立又は取付)】(入力用)'!B74</f>
        <v>0</v>
      </c>
      <c r="C74" s="584"/>
      <c r="D74" s="584"/>
      <c r="E74" s="584"/>
      <c r="F74" s="584"/>
      <c r="G74" s="584"/>
      <c r="H74" s="584"/>
      <c r="I74" s="585"/>
      <c r="J74" s="583">
        <f>'36【機械装置組立又は据付の事業(組立又は取付)】(入力用)'!J74</f>
        <v>0</v>
      </c>
      <c r="K74" s="584"/>
      <c r="L74" s="584"/>
      <c r="M74" s="584"/>
      <c r="N74" s="589"/>
      <c r="O74" s="26">
        <f>'36【機械装置組立又は据付の事業(組立又は取付)】(入力用)'!O74</f>
        <v>0</v>
      </c>
      <c r="P74" s="11" t="s">
        <v>31</v>
      </c>
      <c r="Q74" s="26">
        <f>'36【機械装置組立又は据付の事業(組立又は取付)】(入力用)'!Q74</f>
        <v>0</v>
      </c>
      <c r="R74" s="11" t="s">
        <v>32</v>
      </c>
      <c r="S74" s="26">
        <f>'36【機械装置組立又は据付の事業(組立又は取付)】(入力用)'!S74</f>
        <v>0</v>
      </c>
      <c r="T74" s="380" t="s">
        <v>33</v>
      </c>
      <c r="U74" s="380"/>
      <c r="V74" s="378"/>
      <c r="W74" s="379"/>
      <c r="X74" s="379"/>
      <c r="Y74" s="54"/>
      <c r="Z74" s="55"/>
      <c r="AA74" s="56"/>
      <c r="AB74" s="56"/>
      <c r="AC74" s="54"/>
      <c r="AD74" s="55"/>
      <c r="AE74" s="56"/>
      <c r="AF74" s="56"/>
      <c r="AG74" s="54"/>
      <c r="AH74" s="365"/>
      <c r="AI74" s="366"/>
      <c r="AJ74" s="366"/>
      <c r="AK74" s="367"/>
      <c r="AL74" s="148"/>
      <c r="AM74" s="149"/>
      <c r="AN74" s="365"/>
      <c r="AO74" s="366"/>
      <c r="AP74" s="366"/>
      <c r="AQ74" s="366"/>
      <c r="AR74" s="366"/>
      <c r="AS74" s="58"/>
    </row>
    <row r="75" spans="2:45" ht="18" customHeight="1" x14ac:dyDescent="0.2">
      <c r="B75" s="586"/>
      <c r="C75" s="587"/>
      <c r="D75" s="587"/>
      <c r="E75" s="587"/>
      <c r="F75" s="587"/>
      <c r="G75" s="587"/>
      <c r="H75" s="587"/>
      <c r="I75" s="588"/>
      <c r="J75" s="586"/>
      <c r="K75" s="587"/>
      <c r="L75" s="587"/>
      <c r="M75" s="587"/>
      <c r="N75" s="590"/>
      <c r="O75" s="27">
        <f>'36【機械装置組立又は据付の事業(組立又は取付)】(入力用)'!O75</f>
        <v>0</v>
      </c>
      <c r="P75" s="33" t="s">
        <v>31</v>
      </c>
      <c r="Q75" s="27">
        <f>'36【機械装置組立又は据付の事業(組立又は取付)】(入力用)'!Q75</f>
        <v>0</v>
      </c>
      <c r="R75" s="33" t="s">
        <v>32</v>
      </c>
      <c r="S75" s="27">
        <f>'36【機械装置組立又は据付の事業(組立又は取付)】(入力用)'!S75</f>
        <v>0</v>
      </c>
      <c r="T75" s="591" t="s">
        <v>34</v>
      </c>
      <c r="U75" s="591"/>
      <c r="V75" s="340">
        <f>'36【機械装置組立又は据付の事業(組立又は取付)】(入力用)'!V75</f>
        <v>0</v>
      </c>
      <c r="W75" s="341"/>
      <c r="X75" s="341"/>
      <c r="Y75" s="341"/>
      <c r="Z75" s="340">
        <f>'36【機械装置組立又は据付の事業(組立又は取付)】(入力用)'!Z75</f>
        <v>0</v>
      </c>
      <c r="AA75" s="341"/>
      <c r="AB75" s="341"/>
      <c r="AC75" s="341"/>
      <c r="AD75" s="340">
        <f>'36【機械装置組立又は据付の事業(組立又は取付)】(入力用)'!AD75</f>
        <v>0</v>
      </c>
      <c r="AE75" s="341"/>
      <c r="AF75" s="341"/>
      <c r="AG75" s="341"/>
      <c r="AH75" s="340">
        <f>'36【機械装置組立又は据付の事業(組立又は取付)】(入力用)'!AH75</f>
        <v>0</v>
      </c>
      <c r="AI75" s="341"/>
      <c r="AJ75" s="341"/>
      <c r="AK75" s="368"/>
      <c r="AL75" s="345" t="str">
        <f>'36【機械装置組立又は据付の事業(組立又は取付)】(入力用)'!AL75</f>
        <v/>
      </c>
      <c r="AM75" s="582"/>
      <c r="AN75" s="342">
        <f>'36【機械装置組立又は据付の事業(組立又は取付)】(入力用)'!AN75</f>
        <v>0</v>
      </c>
      <c r="AO75" s="343"/>
      <c r="AP75" s="343"/>
      <c r="AQ75" s="343"/>
      <c r="AR75" s="343"/>
      <c r="AS75" s="35"/>
    </row>
    <row r="76" spans="2:45" ht="18" customHeight="1" x14ac:dyDescent="0.2">
      <c r="B76" s="583">
        <f>'36【機械装置組立又は据付の事業(組立又は取付)】(入力用)'!B76</f>
        <v>0</v>
      </c>
      <c r="C76" s="584"/>
      <c r="D76" s="584"/>
      <c r="E76" s="584"/>
      <c r="F76" s="584"/>
      <c r="G76" s="584"/>
      <c r="H76" s="584"/>
      <c r="I76" s="585"/>
      <c r="J76" s="583">
        <f>'36【機械装置組立又は据付の事業(組立又は取付)】(入力用)'!J76</f>
        <v>0</v>
      </c>
      <c r="K76" s="584"/>
      <c r="L76" s="584"/>
      <c r="M76" s="584"/>
      <c r="N76" s="589"/>
      <c r="O76" s="26">
        <f>'36【機械装置組立又は据付の事業(組立又は取付)】(入力用)'!O76</f>
        <v>0</v>
      </c>
      <c r="P76" s="11" t="s">
        <v>31</v>
      </c>
      <c r="Q76" s="26">
        <f>'36【機械装置組立又は据付の事業(組立又は取付)】(入力用)'!Q76</f>
        <v>0</v>
      </c>
      <c r="R76" s="11" t="s">
        <v>32</v>
      </c>
      <c r="S76" s="26">
        <f>'36【機械装置組立又は据付の事業(組立又は取付)】(入力用)'!S76</f>
        <v>0</v>
      </c>
      <c r="T76" s="380" t="s">
        <v>33</v>
      </c>
      <c r="U76" s="380"/>
      <c r="V76" s="378"/>
      <c r="W76" s="379"/>
      <c r="X76" s="379"/>
      <c r="Y76" s="54"/>
      <c r="Z76" s="55"/>
      <c r="AA76" s="56"/>
      <c r="AB76" s="56"/>
      <c r="AC76" s="54"/>
      <c r="AD76" s="55"/>
      <c r="AE76" s="56"/>
      <c r="AF76" s="56"/>
      <c r="AG76" s="54"/>
      <c r="AH76" s="365"/>
      <c r="AI76" s="366"/>
      <c r="AJ76" s="366"/>
      <c r="AK76" s="367"/>
      <c r="AL76" s="148"/>
      <c r="AM76" s="149"/>
      <c r="AN76" s="365"/>
      <c r="AO76" s="366"/>
      <c r="AP76" s="366"/>
      <c r="AQ76" s="366"/>
      <c r="AR76" s="366"/>
      <c r="AS76" s="58"/>
    </row>
    <row r="77" spans="2:45" ht="18" customHeight="1" x14ac:dyDescent="0.2">
      <c r="B77" s="586"/>
      <c r="C77" s="587"/>
      <c r="D77" s="587"/>
      <c r="E77" s="587"/>
      <c r="F77" s="587"/>
      <c r="G77" s="587"/>
      <c r="H77" s="587"/>
      <c r="I77" s="588"/>
      <c r="J77" s="586"/>
      <c r="K77" s="587"/>
      <c r="L77" s="587"/>
      <c r="M77" s="587"/>
      <c r="N77" s="590"/>
      <c r="O77" s="27">
        <f>'36【機械装置組立又は据付の事業(組立又は取付)】(入力用)'!O77</f>
        <v>0</v>
      </c>
      <c r="P77" s="33" t="s">
        <v>31</v>
      </c>
      <c r="Q77" s="27">
        <f>'36【機械装置組立又は据付の事業(組立又は取付)】(入力用)'!Q77</f>
        <v>0</v>
      </c>
      <c r="R77" s="33" t="s">
        <v>32</v>
      </c>
      <c r="S77" s="27">
        <f>'36【機械装置組立又は据付の事業(組立又は取付)】(入力用)'!S77</f>
        <v>0</v>
      </c>
      <c r="T77" s="591" t="s">
        <v>34</v>
      </c>
      <c r="U77" s="591"/>
      <c r="V77" s="340">
        <f>'36【機械装置組立又は据付の事業(組立又は取付)】(入力用)'!V77</f>
        <v>0</v>
      </c>
      <c r="W77" s="341"/>
      <c r="X77" s="341"/>
      <c r="Y77" s="341"/>
      <c r="Z77" s="340">
        <f>'36【機械装置組立又は据付の事業(組立又は取付)】(入力用)'!Z77</f>
        <v>0</v>
      </c>
      <c r="AA77" s="341"/>
      <c r="AB77" s="341"/>
      <c r="AC77" s="341"/>
      <c r="AD77" s="340">
        <f>'36【機械装置組立又は据付の事業(組立又は取付)】(入力用)'!AD77</f>
        <v>0</v>
      </c>
      <c r="AE77" s="341"/>
      <c r="AF77" s="341"/>
      <c r="AG77" s="341"/>
      <c r="AH77" s="340">
        <f>'36【機械装置組立又は据付の事業(組立又は取付)】(入力用)'!AH77</f>
        <v>0</v>
      </c>
      <c r="AI77" s="341"/>
      <c r="AJ77" s="341"/>
      <c r="AK77" s="368"/>
      <c r="AL77" s="345" t="str">
        <f>'36【機械装置組立又は据付の事業(組立又は取付)】(入力用)'!AL77</f>
        <v/>
      </c>
      <c r="AM77" s="582"/>
      <c r="AN77" s="342">
        <f>'36【機械装置組立又は据付の事業(組立又は取付)】(入力用)'!AN77</f>
        <v>0</v>
      </c>
      <c r="AO77" s="343"/>
      <c r="AP77" s="343"/>
      <c r="AQ77" s="343"/>
      <c r="AR77" s="343"/>
      <c r="AS77" s="35"/>
    </row>
    <row r="78" spans="2:45" ht="18" customHeight="1" x14ac:dyDescent="0.2">
      <c r="B78" s="347" t="s">
        <v>86</v>
      </c>
      <c r="C78" s="348"/>
      <c r="D78" s="348"/>
      <c r="E78" s="349"/>
      <c r="F78" s="356" t="str">
        <f>'36【機械装置組立又は据付の事業(組立又は取付)】(入力用)'!$F$78</f>
        <v>36　機械装置組立又は据付の事業</v>
      </c>
      <c r="G78" s="357"/>
      <c r="H78" s="357"/>
      <c r="I78" s="357"/>
      <c r="J78" s="357"/>
      <c r="K78" s="357"/>
      <c r="L78" s="357"/>
      <c r="M78" s="357"/>
      <c r="N78" s="358"/>
      <c r="O78" s="347" t="s">
        <v>73</v>
      </c>
      <c r="P78" s="348"/>
      <c r="Q78" s="348"/>
      <c r="R78" s="348"/>
      <c r="S78" s="348"/>
      <c r="T78" s="348"/>
      <c r="U78" s="349"/>
      <c r="V78" s="365"/>
      <c r="W78" s="366"/>
      <c r="X78" s="366"/>
      <c r="Y78" s="367"/>
      <c r="Z78" s="55"/>
      <c r="AA78" s="56"/>
      <c r="AB78" s="56"/>
      <c r="AC78" s="54"/>
      <c r="AD78" s="55"/>
      <c r="AE78" s="56"/>
      <c r="AF78" s="56"/>
      <c r="AG78" s="54"/>
      <c r="AH78" s="365"/>
      <c r="AI78" s="366"/>
      <c r="AJ78" s="366"/>
      <c r="AK78" s="367"/>
      <c r="AL78" s="55"/>
      <c r="AM78" s="57"/>
      <c r="AN78" s="365"/>
      <c r="AO78" s="366"/>
      <c r="AP78" s="366"/>
      <c r="AQ78" s="366"/>
      <c r="AR78" s="366"/>
      <c r="AS78" s="58"/>
    </row>
    <row r="79" spans="2:45" ht="18" customHeight="1" x14ac:dyDescent="0.2">
      <c r="B79" s="350"/>
      <c r="C79" s="351"/>
      <c r="D79" s="351"/>
      <c r="E79" s="352"/>
      <c r="F79" s="359"/>
      <c r="G79" s="360"/>
      <c r="H79" s="360"/>
      <c r="I79" s="360"/>
      <c r="J79" s="360"/>
      <c r="K79" s="360"/>
      <c r="L79" s="360"/>
      <c r="M79" s="360"/>
      <c r="N79" s="361"/>
      <c r="O79" s="350"/>
      <c r="P79" s="351"/>
      <c r="Q79" s="351"/>
      <c r="R79" s="351"/>
      <c r="S79" s="351"/>
      <c r="T79" s="351"/>
      <c r="U79" s="352"/>
      <c r="V79" s="580">
        <f>'36【機械装置組立又は据付の事業(組立又は取付)】(入力用)'!V79</f>
        <v>0</v>
      </c>
      <c r="W79" s="534"/>
      <c r="X79" s="534"/>
      <c r="Y79" s="535"/>
      <c r="Z79" s="580">
        <f>'36【機械装置組立又は据付の事業(組立又は取付)】(入力用)'!Z79</f>
        <v>0</v>
      </c>
      <c r="AA79" s="536"/>
      <c r="AB79" s="536"/>
      <c r="AC79" s="537"/>
      <c r="AD79" s="580">
        <f>'36【機械装置組立又は据付の事業(組立又は取付)】(入力用)'!AD79</f>
        <v>0</v>
      </c>
      <c r="AE79" s="536"/>
      <c r="AF79" s="536"/>
      <c r="AG79" s="537"/>
      <c r="AH79" s="580">
        <f>'36【機械装置組立又は据付の事業(組立又は取付)】(入力用)'!AH79</f>
        <v>0</v>
      </c>
      <c r="AI79" s="581"/>
      <c r="AJ79" s="581"/>
      <c r="AK79" s="581"/>
      <c r="AL79" s="59"/>
      <c r="AM79" s="60"/>
      <c r="AN79" s="580">
        <f>'36【機械装置組立又は据付の事業(組立又は取付)】(入力用)'!AN79</f>
        <v>0</v>
      </c>
      <c r="AO79" s="534"/>
      <c r="AP79" s="534"/>
      <c r="AQ79" s="534"/>
      <c r="AR79" s="534"/>
      <c r="AS79" s="61"/>
    </row>
    <row r="80" spans="2:45" ht="18" customHeight="1" x14ac:dyDescent="0.2">
      <c r="B80" s="353"/>
      <c r="C80" s="354"/>
      <c r="D80" s="354"/>
      <c r="E80" s="355"/>
      <c r="F80" s="362"/>
      <c r="G80" s="363"/>
      <c r="H80" s="363"/>
      <c r="I80" s="363"/>
      <c r="J80" s="363"/>
      <c r="K80" s="363"/>
      <c r="L80" s="363"/>
      <c r="M80" s="363"/>
      <c r="N80" s="364"/>
      <c r="O80" s="353"/>
      <c r="P80" s="354"/>
      <c r="Q80" s="354"/>
      <c r="R80" s="354"/>
      <c r="S80" s="354"/>
      <c r="T80" s="354"/>
      <c r="U80" s="355"/>
      <c r="V80" s="342"/>
      <c r="W80" s="343"/>
      <c r="X80" s="343"/>
      <c r="Y80" s="344"/>
      <c r="Z80" s="342"/>
      <c r="AA80" s="343"/>
      <c r="AB80" s="343"/>
      <c r="AC80" s="344"/>
      <c r="AD80" s="342"/>
      <c r="AE80" s="343"/>
      <c r="AF80" s="343"/>
      <c r="AG80" s="344"/>
      <c r="AH80" s="342"/>
      <c r="AI80" s="343"/>
      <c r="AJ80" s="343"/>
      <c r="AK80" s="344"/>
      <c r="AL80" s="34"/>
      <c r="AM80" s="35"/>
      <c r="AN80" s="342"/>
      <c r="AO80" s="343"/>
      <c r="AP80" s="343"/>
      <c r="AQ80" s="343"/>
      <c r="AR80" s="343"/>
      <c r="AS80" s="35"/>
    </row>
    <row r="81" spans="40:44" ht="18" customHeight="1" x14ac:dyDescent="0.2">
      <c r="AN81" s="579">
        <f>'35【建築事業】（入力用）'!AN81</f>
        <v>0</v>
      </c>
      <c r="AO81" s="579"/>
      <c r="AP81" s="579"/>
      <c r="AQ81" s="579"/>
      <c r="AR81" s="579"/>
    </row>
    <row r="82" spans="40:44" ht="31.9" customHeight="1" x14ac:dyDescent="0.2">
      <c r="AN82" s="32"/>
      <c r="AO82" s="32"/>
      <c r="AP82" s="32"/>
      <c r="AQ82" s="32"/>
      <c r="AR82" s="32"/>
    </row>
  </sheetData>
  <sheetProtection sheet="1" selectLockedCells="1"/>
  <dataConsolidate/>
  <mergeCells count="314">
    <mergeCell ref="N5:AE6"/>
    <mergeCell ref="AM5:AP6"/>
    <mergeCell ref="B9:I12"/>
    <mergeCell ref="J9:K9"/>
    <mergeCell ref="M9:N9"/>
    <mergeCell ref="O9:T9"/>
    <mergeCell ref="U9:W9"/>
    <mergeCell ref="AL9:AM11"/>
    <mergeCell ref="AN9:AO11"/>
    <mergeCell ref="AP9:AQ11"/>
    <mergeCell ref="S10:S12"/>
    <mergeCell ref="T10:T12"/>
    <mergeCell ref="U10:U12"/>
    <mergeCell ref="V10:V12"/>
    <mergeCell ref="W10:W12"/>
    <mergeCell ref="B13:I15"/>
    <mergeCell ref="J13:N15"/>
    <mergeCell ref="O13:U15"/>
    <mergeCell ref="AR9:AS11"/>
    <mergeCell ref="J10:J12"/>
    <mergeCell ref="K10:K12"/>
    <mergeCell ref="L10:L12"/>
    <mergeCell ref="M10:M12"/>
    <mergeCell ref="N10:N12"/>
    <mergeCell ref="O10:O12"/>
    <mergeCell ref="P10:P12"/>
    <mergeCell ref="Q10:Q12"/>
    <mergeCell ref="R10:R12"/>
    <mergeCell ref="Y13:AH13"/>
    <mergeCell ref="AN13:AS13"/>
    <mergeCell ref="V14:Y15"/>
    <mergeCell ref="Z14:AC15"/>
    <mergeCell ref="AD14:AG15"/>
    <mergeCell ref="AH14:AK15"/>
    <mergeCell ref="AL14:AM15"/>
    <mergeCell ref="AN14:AS14"/>
    <mergeCell ref="AN15:AS15"/>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V19:Y19"/>
    <mergeCell ref="Z19:AC19"/>
    <mergeCell ref="AD19:AG19"/>
    <mergeCell ref="AH19:AK19"/>
    <mergeCell ref="AL19:AM19"/>
    <mergeCell ref="AN19:AR19"/>
    <mergeCell ref="AH17:AK17"/>
    <mergeCell ref="AL17:AM17"/>
    <mergeCell ref="AN17:AR17"/>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AL21:AM21"/>
    <mergeCell ref="AN21:AR21"/>
    <mergeCell ref="AH25:AK25"/>
    <mergeCell ref="AL25:AM25"/>
    <mergeCell ref="AN25:AR25"/>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AH28:AK28"/>
    <mergeCell ref="AN28:AR28"/>
    <mergeCell ref="X33:Z33"/>
    <mergeCell ref="AC33:AN33"/>
    <mergeCell ref="D34:G34"/>
    <mergeCell ref="AA34:AB34"/>
    <mergeCell ref="AC34:AN34"/>
    <mergeCell ref="AN29:AR29"/>
    <mergeCell ref="AJ30:AL30"/>
    <mergeCell ref="AM30:AN30"/>
    <mergeCell ref="AO30:AQ30"/>
    <mergeCell ref="D31:E31"/>
    <mergeCell ref="G31:H31"/>
    <mergeCell ref="J31:K31"/>
    <mergeCell ref="AJ31:AK31"/>
    <mergeCell ref="AM31:AN31"/>
    <mergeCell ref="AP31:AQ31"/>
    <mergeCell ref="AA36:AB39"/>
    <mergeCell ref="AC36:AH37"/>
    <mergeCell ref="AJ36:AN37"/>
    <mergeCell ref="AP36:AS37"/>
    <mergeCell ref="AC38:AH39"/>
    <mergeCell ref="AI38:AN39"/>
    <mergeCell ref="AO38:AO39"/>
    <mergeCell ref="AP38:AS39"/>
    <mergeCell ref="AA32:AB32"/>
    <mergeCell ref="AC32:AS32"/>
    <mergeCell ref="AM49:AP50"/>
    <mergeCell ref="B53:I56"/>
    <mergeCell ref="J53:K53"/>
    <mergeCell ref="M53:N53"/>
    <mergeCell ref="O53:T53"/>
    <mergeCell ref="U53:W53"/>
    <mergeCell ref="AL53:AM55"/>
    <mergeCell ref="AN53:AO55"/>
    <mergeCell ref="AP53:AQ55"/>
    <mergeCell ref="S54:S56"/>
    <mergeCell ref="T54:T56"/>
    <mergeCell ref="U54:U56"/>
    <mergeCell ref="V54:V56"/>
    <mergeCell ref="W54:W56"/>
    <mergeCell ref="B57:I59"/>
    <mergeCell ref="J57:N59"/>
    <mergeCell ref="O57:U59"/>
    <mergeCell ref="AR53:AS55"/>
    <mergeCell ref="J54:J56"/>
    <mergeCell ref="K54:K56"/>
    <mergeCell ref="L54:L56"/>
    <mergeCell ref="M54:M56"/>
    <mergeCell ref="N54:N56"/>
    <mergeCell ref="O54:O56"/>
    <mergeCell ref="P54:P56"/>
    <mergeCell ref="Q54:Q56"/>
    <mergeCell ref="R54:R56"/>
    <mergeCell ref="Y57:AH57"/>
    <mergeCell ref="AL57:AM57"/>
    <mergeCell ref="AN57:AS57"/>
    <mergeCell ref="V58:Y59"/>
    <mergeCell ref="Z58:AC59"/>
    <mergeCell ref="AD58:AG59"/>
    <mergeCell ref="AH58:AK59"/>
    <mergeCell ref="AL58:AM59"/>
    <mergeCell ref="AN58:AS58"/>
    <mergeCell ref="AN59:AS59"/>
    <mergeCell ref="B62:I63"/>
    <mergeCell ref="J62:N63"/>
    <mergeCell ref="T62:U62"/>
    <mergeCell ref="V62:X62"/>
    <mergeCell ref="AH62:AK62"/>
    <mergeCell ref="AN62:AR62"/>
    <mergeCell ref="T63:U63"/>
    <mergeCell ref="B60:I61"/>
    <mergeCell ref="J60:N61"/>
    <mergeCell ref="T60:U60"/>
    <mergeCell ref="V60:X60"/>
    <mergeCell ref="AH60:AK60"/>
    <mergeCell ref="AN60:AR60"/>
    <mergeCell ref="T61:U61"/>
    <mergeCell ref="V61:Y61"/>
    <mergeCell ref="Z61:AC61"/>
    <mergeCell ref="AD61:AG61"/>
    <mergeCell ref="V63:Y63"/>
    <mergeCell ref="Z63:AC63"/>
    <mergeCell ref="AD63:AG63"/>
    <mergeCell ref="AH63:AK63"/>
    <mergeCell ref="AL63:AM63"/>
    <mergeCell ref="AN63:AR63"/>
    <mergeCell ref="AH61:AK61"/>
    <mergeCell ref="AL61:AM61"/>
    <mergeCell ref="AN61:AR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8:E80"/>
    <mergeCell ref="F78:N80"/>
    <mergeCell ref="O78:U80"/>
    <mergeCell ref="V78:Y78"/>
    <mergeCell ref="AH78:AK78"/>
    <mergeCell ref="AN78:AR78"/>
    <mergeCell ref="V79:Y79"/>
    <mergeCell ref="B76:I77"/>
    <mergeCell ref="J76:N77"/>
    <mergeCell ref="T76:U76"/>
    <mergeCell ref="V76:X76"/>
    <mergeCell ref="AH76:AK76"/>
    <mergeCell ref="AN76:AR76"/>
    <mergeCell ref="T77:U77"/>
    <mergeCell ref="V77:Y77"/>
    <mergeCell ref="Z77:AC77"/>
    <mergeCell ref="AD77:AG77"/>
    <mergeCell ref="AN81:AR81"/>
    <mergeCell ref="Z79:AC79"/>
    <mergeCell ref="AD79:AG79"/>
    <mergeCell ref="AH79:AK79"/>
    <mergeCell ref="AN79:AR79"/>
    <mergeCell ref="V80:Y80"/>
    <mergeCell ref="Z80:AC80"/>
    <mergeCell ref="AD80:AG80"/>
    <mergeCell ref="AH80:AK80"/>
    <mergeCell ref="AN80:AR80"/>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5436092E-A1F7-4F59-984C-B8CED8A5A5B7}"/>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FA456-786E-40F6-BF52-60371A8985C9}">
  <sheetPr>
    <tabColor indexed="50"/>
  </sheetPr>
  <dimension ref="A1:AT82"/>
  <sheetViews>
    <sheetView workbookViewId="0"/>
  </sheetViews>
  <sheetFormatPr defaultColWidth="0" defaultRowHeight="0" customHeight="1" zeroHeight="1" x14ac:dyDescent="0.2"/>
  <cols>
    <col min="1" max="1" width="1.453125" style="1" customWidth="1"/>
    <col min="2" max="14" width="3.6328125" style="1" customWidth="1"/>
    <col min="15" max="18" width="3.08984375" style="1" customWidth="1"/>
    <col min="19" max="19" width="3" style="1" customWidth="1"/>
    <col min="20" max="24" width="3.08984375" style="1" customWidth="1"/>
    <col min="25" max="25" width="2.08984375" style="1" customWidth="1"/>
    <col min="26" max="28" width="3.08984375" style="1" customWidth="1"/>
    <col min="29" max="29" width="2.08984375" style="1" customWidth="1"/>
    <col min="30" max="32" width="3.08984375" style="1" customWidth="1"/>
    <col min="33" max="33" width="2.08984375" style="1" customWidth="1"/>
    <col min="34" max="36" width="3.08984375" style="1" customWidth="1"/>
    <col min="37" max="37" width="2.08984375" style="1" customWidth="1"/>
    <col min="38" max="43" width="3.08984375" style="1" customWidth="1"/>
    <col min="44" max="44" width="1.26953125" style="1" customWidth="1"/>
    <col min="45" max="45" width="2" style="1" customWidth="1"/>
    <col min="46" max="46" width="1.36328125" style="1" customWidth="1"/>
    <col min="47" max="16384" width="9" style="1" hidden="1"/>
  </cols>
  <sheetData>
    <row r="1" spans="1:45" ht="6" customHeight="1" x14ac:dyDescent="0.2"/>
    <row r="2" spans="1:45" ht="24" customHeight="1" x14ac:dyDescent="0.2">
      <c r="X2" s="3"/>
      <c r="Y2" s="3"/>
    </row>
    <row r="3" spans="1:45"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5">
      <c r="B4" s="2" t="s">
        <v>9</v>
      </c>
      <c r="U4" s="6" t="s">
        <v>81</v>
      </c>
      <c r="V4" s="4"/>
      <c r="W4" s="4"/>
      <c r="X4" s="4"/>
      <c r="Y4" s="4"/>
      <c r="AC4" s="9"/>
    </row>
    <row r="5" spans="1:45" ht="13.15" customHeight="1" x14ac:dyDescent="0.2">
      <c r="M5" s="7"/>
      <c r="N5" s="541" t="s">
        <v>39</v>
      </c>
      <c r="O5" s="541"/>
      <c r="P5" s="541"/>
      <c r="Q5" s="541"/>
      <c r="R5" s="541"/>
      <c r="S5" s="541"/>
      <c r="T5" s="541"/>
      <c r="U5" s="541"/>
      <c r="V5" s="541"/>
      <c r="W5" s="541"/>
      <c r="X5" s="541"/>
      <c r="Y5" s="541"/>
      <c r="Z5" s="541"/>
      <c r="AA5" s="541"/>
      <c r="AB5" s="541"/>
      <c r="AC5" s="541"/>
      <c r="AD5" s="541"/>
      <c r="AE5" s="541"/>
      <c r="AF5" s="7"/>
      <c r="AM5" s="460" t="s">
        <v>74</v>
      </c>
      <c r="AN5" s="606"/>
      <c r="AO5" s="606"/>
      <c r="AP5" s="607"/>
    </row>
    <row r="6" spans="1:45" ht="13.15" customHeight="1" x14ac:dyDescent="0.2">
      <c r="M6" s="8"/>
      <c r="N6" s="542"/>
      <c r="O6" s="542"/>
      <c r="P6" s="542"/>
      <c r="Q6" s="542"/>
      <c r="R6" s="542"/>
      <c r="S6" s="542"/>
      <c r="T6" s="542"/>
      <c r="U6" s="542"/>
      <c r="V6" s="542"/>
      <c r="W6" s="542"/>
      <c r="X6" s="542"/>
      <c r="Y6" s="542"/>
      <c r="Z6" s="542"/>
      <c r="AA6" s="542"/>
      <c r="AB6" s="542"/>
      <c r="AC6" s="542"/>
      <c r="AD6" s="542"/>
      <c r="AE6" s="542"/>
      <c r="AF6" s="8"/>
      <c r="AM6" s="608"/>
      <c r="AN6" s="609"/>
      <c r="AO6" s="609"/>
      <c r="AP6" s="610"/>
    </row>
    <row r="7" spans="1:45" ht="12.75" customHeight="1" x14ac:dyDescent="0.2">
      <c r="AM7" s="40"/>
      <c r="AN7" s="40"/>
    </row>
    <row r="8" spans="1:45" ht="6" customHeight="1" x14ac:dyDescent="0.2"/>
    <row r="9" spans="1:45" ht="12" customHeight="1" x14ac:dyDescent="0.2">
      <c r="B9" s="466" t="s">
        <v>2</v>
      </c>
      <c r="C9" s="467"/>
      <c r="D9" s="467"/>
      <c r="E9" s="467"/>
      <c r="F9" s="467"/>
      <c r="G9" s="467"/>
      <c r="H9" s="467"/>
      <c r="I9" s="557"/>
      <c r="J9" s="469" t="s">
        <v>10</v>
      </c>
      <c r="K9" s="469"/>
      <c r="L9" s="41" t="s">
        <v>3</v>
      </c>
      <c r="M9" s="469" t="s">
        <v>11</v>
      </c>
      <c r="N9" s="469"/>
      <c r="O9" s="470" t="s">
        <v>12</v>
      </c>
      <c r="P9" s="469"/>
      <c r="Q9" s="469"/>
      <c r="R9" s="469"/>
      <c r="S9" s="469"/>
      <c r="T9" s="469"/>
      <c r="U9" s="469" t="s">
        <v>13</v>
      </c>
      <c r="V9" s="469"/>
      <c r="W9" s="469"/>
      <c r="AL9" s="471">
        <f>'35【建築事業】（入力用）'!AL9</f>
        <v>0</v>
      </c>
      <c r="AM9" s="632"/>
      <c r="AN9" s="406" t="s">
        <v>4</v>
      </c>
      <c r="AO9" s="406"/>
      <c r="AP9" s="472">
        <f>'35【建築事業】（入力用）'!AP9</f>
        <v>0</v>
      </c>
      <c r="AQ9" s="472"/>
      <c r="AR9" s="406" t="s">
        <v>5</v>
      </c>
      <c r="AS9" s="407"/>
    </row>
    <row r="10" spans="1:45" ht="13.9" customHeight="1" x14ac:dyDescent="0.2">
      <c r="B10" s="467"/>
      <c r="C10" s="467"/>
      <c r="D10" s="467"/>
      <c r="E10" s="467"/>
      <c r="F10" s="467"/>
      <c r="G10" s="467"/>
      <c r="H10" s="467"/>
      <c r="I10" s="557"/>
      <c r="J10" s="412" t="str">
        <f>'35【建築事業】（入力用）'!J10</f>
        <v>1</v>
      </c>
      <c r="K10" s="558" t="str">
        <f>'35【建築事業】（入力用）'!K10</f>
        <v>1</v>
      </c>
      <c r="L10" s="412" t="str">
        <f>'35【建築事業】（入力用）'!L10</f>
        <v>1</v>
      </c>
      <c r="M10" s="560" t="str">
        <f>'35【建築事業】（入力用）'!M10</f>
        <v>0</v>
      </c>
      <c r="N10" s="549" t="str">
        <f>'35【建築事業】（入力用）'!N10</f>
        <v>5</v>
      </c>
      <c r="O10" s="412" t="str">
        <f>'35【建築事業】（入力用）'!O10</f>
        <v>9</v>
      </c>
      <c r="P10" s="547" t="str">
        <f>'35【建築事業】（入力用）'!P10</f>
        <v>3</v>
      </c>
      <c r="Q10" s="547" t="str">
        <f>'35【建築事業】（入力用）'!Q10</f>
        <v>6</v>
      </c>
      <c r="R10" s="547" t="str">
        <f>'35【建築事業】（入力用）'!R10</f>
        <v>0</v>
      </c>
      <c r="S10" s="547" t="str">
        <f>'35【建築事業】（入力用）'!S10</f>
        <v>1</v>
      </c>
      <c r="T10" s="549" t="str">
        <f>'35【建築事業】（入力用）'!T10</f>
        <v>5</v>
      </c>
      <c r="U10" s="413">
        <f>'36【機械装置組立又は据付の事業(組立又は取付)】(入力用)'!U10</f>
        <v>0</v>
      </c>
      <c r="V10" s="548">
        <f>'36【機械装置組立又は据付の事業(組立又は取付)】(入力用)'!V10</f>
        <v>0</v>
      </c>
      <c r="W10" s="552">
        <f>'36【機械装置組立又は据付の事業(組立又は取付)】(入力用)'!W10</f>
        <v>0</v>
      </c>
      <c r="AL10" s="633"/>
      <c r="AM10" s="634"/>
      <c r="AN10" s="408"/>
      <c r="AO10" s="408"/>
      <c r="AP10" s="474"/>
      <c r="AQ10" s="474"/>
      <c r="AR10" s="408"/>
      <c r="AS10" s="409"/>
    </row>
    <row r="11" spans="1:45" ht="9" customHeight="1" x14ac:dyDescent="0.2">
      <c r="B11" s="467"/>
      <c r="C11" s="467"/>
      <c r="D11" s="467"/>
      <c r="E11" s="467"/>
      <c r="F11" s="467"/>
      <c r="G11" s="467"/>
      <c r="H11" s="467"/>
      <c r="I11" s="557"/>
      <c r="J11" s="413"/>
      <c r="K11" s="559"/>
      <c r="L11" s="413"/>
      <c r="M11" s="561"/>
      <c r="N11" s="550"/>
      <c r="O11" s="413"/>
      <c r="P11" s="548"/>
      <c r="Q11" s="548"/>
      <c r="R11" s="548"/>
      <c r="S11" s="548"/>
      <c r="T11" s="550"/>
      <c r="U11" s="413"/>
      <c r="V11" s="548"/>
      <c r="W11" s="552"/>
      <c r="AL11" s="635"/>
      <c r="AM11" s="636"/>
      <c r="AN11" s="410"/>
      <c r="AO11" s="410"/>
      <c r="AP11" s="476"/>
      <c r="AQ11" s="476"/>
      <c r="AR11" s="410"/>
      <c r="AS11" s="411"/>
    </row>
    <row r="12" spans="1:45" ht="6" customHeight="1" x14ac:dyDescent="0.2">
      <c r="B12" s="468"/>
      <c r="C12" s="468"/>
      <c r="D12" s="468"/>
      <c r="E12" s="468"/>
      <c r="F12" s="468"/>
      <c r="G12" s="468"/>
      <c r="H12" s="468"/>
      <c r="I12" s="347"/>
      <c r="J12" s="413"/>
      <c r="K12" s="559"/>
      <c r="L12" s="413"/>
      <c r="M12" s="561"/>
      <c r="N12" s="550"/>
      <c r="O12" s="413"/>
      <c r="P12" s="548"/>
      <c r="Q12" s="548"/>
      <c r="R12" s="548"/>
      <c r="S12" s="548"/>
      <c r="T12" s="550"/>
      <c r="U12" s="413"/>
      <c r="V12" s="548"/>
      <c r="W12" s="552"/>
    </row>
    <row r="13" spans="1:45" s="3" customFormat="1" ht="15" customHeight="1" x14ac:dyDescent="0.2">
      <c r="A13" s="1"/>
      <c r="B13" s="391" t="s">
        <v>14</v>
      </c>
      <c r="C13" s="392"/>
      <c r="D13" s="392"/>
      <c r="E13" s="392"/>
      <c r="F13" s="392"/>
      <c r="G13" s="392"/>
      <c r="H13" s="392"/>
      <c r="I13" s="393"/>
      <c r="J13" s="391" t="s">
        <v>6</v>
      </c>
      <c r="K13" s="392"/>
      <c r="L13" s="392"/>
      <c r="M13" s="392"/>
      <c r="N13" s="400"/>
      <c r="O13" s="403" t="s">
        <v>15</v>
      </c>
      <c r="P13" s="392"/>
      <c r="Q13" s="392"/>
      <c r="R13" s="392"/>
      <c r="S13" s="392"/>
      <c r="T13" s="392"/>
      <c r="U13" s="393"/>
      <c r="V13" s="42" t="s">
        <v>30</v>
      </c>
      <c r="W13" s="43"/>
      <c r="X13" s="43"/>
      <c r="Y13" s="426" t="s">
        <v>83</v>
      </c>
      <c r="Z13" s="426"/>
      <c r="AA13" s="426"/>
      <c r="AB13" s="426"/>
      <c r="AC13" s="426"/>
      <c r="AD13" s="426"/>
      <c r="AE13" s="426"/>
      <c r="AF13" s="426"/>
      <c r="AG13" s="426"/>
      <c r="AH13" s="426"/>
      <c r="AI13" s="43"/>
      <c r="AJ13" s="43"/>
      <c r="AK13" s="44"/>
      <c r="AL13" s="45" t="s">
        <v>75</v>
      </c>
      <c r="AM13" s="46"/>
      <c r="AN13" s="428" t="s">
        <v>46</v>
      </c>
      <c r="AO13" s="428"/>
      <c r="AP13" s="428"/>
      <c r="AQ13" s="428"/>
      <c r="AR13" s="428"/>
      <c r="AS13" s="429"/>
    </row>
    <row r="14" spans="1:45" s="3" customFormat="1" ht="13.9" customHeight="1" x14ac:dyDescent="0.2">
      <c r="A14" s="1"/>
      <c r="B14" s="394"/>
      <c r="C14" s="395"/>
      <c r="D14" s="395"/>
      <c r="E14" s="395"/>
      <c r="F14" s="395"/>
      <c r="G14" s="395"/>
      <c r="H14" s="395"/>
      <c r="I14" s="396"/>
      <c r="J14" s="394"/>
      <c r="K14" s="395"/>
      <c r="L14" s="395"/>
      <c r="M14" s="395"/>
      <c r="N14" s="401"/>
      <c r="O14" s="404"/>
      <c r="P14" s="395"/>
      <c r="Q14" s="395"/>
      <c r="R14" s="395"/>
      <c r="S14" s="395"/>
      <c r="T14" s="395"/>
      <c r="U14" s="396"/>
      <c r="V14" s="430" t="s">
        <v>7</v>
      </c>
      <c r="W14" s="431"/>
      <c r="X14" s="431"/>
      <c r="Y14" s="432"/>
      <c r="Z14" s="436" t="s">
        <v>16</v>
      </c>
      <c r="AA14" s="437"/>
      <c r="AB14" s="437"/>
      <c r="AC14" s="438"/>
      <c r="AD14" s="442" t="s">
        <v>17</v>
      </c>
      <c r="AE14" s="443"/>
      <c r="AF14" s="443"/>
      <c r="AG14" s="444"/>
      <c r="AH14" s="604" t="s">
        <v>41</v>
      </c>
      <c r="AI14" s="406"/>
      <c r="AJ14" s="406"/>
      <c r="AK14" s="407"/>
      <c r="AL14" s="553" t="s">
        <v>18</v>
      </c>
      <c r="AM14" s="554"/>
      <c r="AN14" s="456" t="s">
        <v>19</v>
      </c>
      <c r="AO14" s="457"/>
      <c r="AP14" s="457"/>
      <c r="AQ14" s="457"/>
      <c r="AR14" s="458"/>
      <c r="AS14" s="459"/>
    </row>
    <row r="15" spans="1:45" s="3" customFormat="1" ht="13.9" customHeight="1" x14ac:dyDescent="0.2">
      <c r="A15" s="1"/>
      <c r="B15" s="397"/>
      <c r="C15" s="398"/>
      <c r="D15" s="398"/>
      <c r="E15" s="398"/>
      <c r="F15" s="398"/>
      <c r="G15" s="398"/>
      <c r="H15" s="398"/>
      <c r="I15" s="399"/>
      <c r="J15" s="397"/>
      <c r="K15" s="398"/>
      <c r="L15" s="398"/>
      <c r="M15" s="398"/>
      <c r="N15" s="402"/>
      <c r="O15" s="405"/>
      <c r="P15" s="398"/>
      <c r="Q15" s="398"/>
      <c r="R15" s="398"/>
      <c r="S15" s="398"/>
      <c r="T15" s="398"/>
      <c r="U15" s="399"/>
      <c r="V15" s="433"/>
      <c r="W15" s="434"/>
      <c r="X15" s="434"/>
      <c r="Y15" s="435"/>
      <c r="Z15" s="439"/>
      <c r="AA15" s="440"/>
      <c r="AB15" s="440"/>
      <c r="AC15" s="441"/>
      <c r="AD15" s="445"/>
      <c r="AE15" s="446"/>
      <c r="AF15" s="446"/>
      <c r="AG15" s="447"/>
      <c r="AH15" s="605"/>
      <c r="AI15" s="410"/>
      <c r="AJ15" s="410"/>
      <c r="AK15" s="411"/>
      <c r="AL15" s="555"/>
      <c r="AM15" s="556"/>
      <c r="AN15" s="389"/>
      <c r="AO15" s="389"/>
      <c r="AP15" s="389"/>
      <c r="AQ15" s="389"/>
      <c r="AR15" s="389"/>
      <c r="AS15" s="390"/>
    </row>
    <row r="16" spans="1:45" ht="18" customHeight="1" x14ac:dyDescent="0.2">
      <c r="B16" s="592">
        <f>'36【機械装置組立又は据付の事業(その他)】(入力用)'!B16</f>
        <v>0</v>
      </c>
      <c r="C16" s="593"/>
      <c r="D16" s="593"/>
      <c r="E16" s="593"/>
      <c r="F16" s="593"/>
      <c r="G16" s="593"/>
      <c r="H16" s="593"/>
      <c r="I16" s="594"/>
      <c r="J16" s="592">
        <f>'36【機械装置組立又は据付の事業(その他)】(入力用)'!J16</f>
        <v>0</v>
      </c>
      <c r="K16" s="593"/>
      <c r="L16" s="593"/>
      <c r="M16" s="593"/>
      <c r="N16" s="595"/>
      <c r="O16" s="47">
        <f>'36【機械装置組立又は据付の事業(その他)】(入力用)'!O16</f>
        <v>0</v>
      </c>
      <c r="P16" s="48" t="s">
        <v>0</v>
      </c>
      <c r="Q16" s="47">
        <f>'36【機械装置組立又は据付の事業(その他)】(入力用)'!Q16</f>
        <v>0</v>
      </c>
      <c r="R16" s="48" t="s">
        <v>1</v>
      </c>
      <c r="S16" s="47">
        <f>'36【機械装置組立又は据付の事業(その他)】(入力用)'!S16</f>
        <v>0</v>
      </c>
      <c r="T16" s="377" t="s">
        <v>20</v>
      </c>
      <c r="U16" s="377"/>
      <c r="V16" s="378">
        <f>'35【建築事業】（入力用）'!V16:X16</f>
        <v>0</v>
      </c>
      <c r="W16" s="379"/>
      <c r="X16" s="379"/>
      <c r="Y16" s="49" t="s">
        <v>8</v>
      </c>
      <c r="Z16" s="50"/>
      <c r="AA16" s="51"/>
      <c r="AB16" s="51"/>
      <c r="AC16" s="49" t="s">
        <v>8</v>
      </c>
      <c r="AD16" s="50"/>
      <c r="AE16" s="51"/>
      <c r="AF16" s="51"/>
      <c r="AG16" s="52" t="s">
        <v>8</v>
      </c>
      <c r="AH16" s="629">
        <f>'35【建築事業】（入力用）'!AH16</f>
        <v>0</v>
      </c>
      <c r="AI16" s="630"/>
      <c r="AJ16" s="630"/>
      <c r="AK16" s="631"/>
      <c r="AL16" s="50"/>
      <c r="AM16" s="53"/>
      <c r="AN16" s="365">
        <f>'35【建築事業】（入力用）'!AN16</f>
        <v>0</v>
      </c>
      <c r="AO16" s="366"/>
      <c r="AP16" s="366"/>
      <c r="AQ16" s="366"/>
      <c r="AR16" s="366"/>
      <c r="AS16" s="52" t="s">
        <v>8</v>
      </c>
    </row>
    <row r="17" spans="2:45" ht="18" customHeight="1" x14ac:dyDescent="0.2">
      <c r="B17" s="625"/>
      <c r="C17" s="626"/>
      <c r="D17" s="626"/>
      <c r="E17" s="626"/>
      <c r="F17" s="626"/>
      <c r="G17" s="626"/>
      <c r="H17" s="626"/>
      <c r="I17" s="627"/>
      <c r="J17" s="625"/>
      <c r="K17" s="626"/>
      <c r="L17" s="626"/>
      <c r="M17" s="626"/>
      <c r="N17" s="628"/>
      <c r="O17" s="26">
        <f>'36【機械装置組立又は据付の事業(その他)】(入力用)'!O17</f>
        <v>0</v>
      </c>
      <c r="P17" s="11" t="s">
        <v>0</v>
      </c>
      <c r="Q17" s="26">
        <f>'36【機械装置組立又は据付の事業(その他)】(入力用)'!Q17</f>
        <v>0</v>
      </c>
      <c r="R17" s="11" t="s">
        <v>1</v>
      </c>
      <c r="S17" s="26">
        <f>'36【機械装置組立又は据付の事業(その他)】(入力用)'!S17</f>
        <v>0</v>
      </c>
      <c r="T17" s="380" t="s">
        <v>21</v>
      </c>
      <c r="U17" s="380"/>
      <c r="V17" s="340">
        <f>'36【機械装置組立又は据付の事業(その他)】(入力用)'!V17</f>
        <v>0</v>
      </c>
      <c r="W17" s="341"/>
      <c r="X17" s="341"/>
      <c r="Y17" s="341"/>
      <c r="Z17" s="340">
        <f>'36【機械装置組立又は据付の事業(その他)】(入力用)'!Z17</f>
        <v>0</v>
      </c>
      <c r="AA17" s="341"/>
      <c r="AB17" s="341"/>
      <c r="AC17" s="341"/>
      <c r="AD17" s="340">
        <f>'36【機械装置組立又は据付の事業(その他)】(入力用)'!AD17</f>
        <v>0</v>
      </c>
      <c r="AE17" s="341"/>
      <c r="AF17" s="341"/>
      <c r="AG17" s="341"/>
      <c r="AH17" s="340">
        <f>'36【機械装置組立又は据付の事業(その他)】(入力用)'!AH17</f>
        <v>0</v>
      </c>
      <c r="AI17" s="341"/>
      <c r="AJ17" s="341"/>
      <c r="AK17" s="368"/>
      <c r="AL17" s="640" t="str">
        <f>'36【機械装置組立又は据付の事業(その他)】(入力用)'!AL17</f>
        <v/>
      </c>
      <c r="AM17" s="641"/>
      <c r="AN17" s="342">
        <f>'36【機械装置組立又は据付の事業(その他)】(入力用)'!AN17</f>
        <v>0</v>
      </c>
      <c r="AO17" s="343"/>
      <c r="AP17" s="343"/>
      <c r="AQ17" s="343"/>
      <c r="AR17" s="343"/>
      <c r="AS17" s="35"/>
    </row>
    <row r="18" spans="2:45" ht="18" customHeight="1" x14ac:dyDescent="0.2">
      <c r="B18" s="592">
        <f>'36【機械装置組立又は据付の事業(その他)】(入力用)'!B18</f>
        <v>0</v>
      </c>
      <c r="C18" s="593"/>
      <c r="D18" s="593"/>
      <c r="E18" s="593"/>
      <c r="F18" s="593"/>
      <c r="G18" s="593"/>
      <c r="H18" s="593"/>
      <c r="I18" s="594"/>
      <c r="J18" s="592">
        <f>'36【機械装置組立又は据付の事業(その他)】(入力用)'!J18</f>
        <v>0</v>
      </c>
      <c r="K18" s="593"/>
      <c r="L18" s="593"/>
      <c r="M18" s="593"/>
      <c r="N18" s="595"/>
      <c r="O18" s="47">
        <f>'36【機械装置組立又は据付の事業(その他)】(入力用)'!O18</f>
        <v>0</v>
      </c>
      <c r="P18" s="48" t="s">
        <v>0</v>
      </c>
      <c r="Q18" s="47">
        <f>'36【機械装置組立又は据付の事業(その他)】(入力用)'!Q18</f>
        <v>0</v>
      </c>
      <c r="R18" s="48" t="s">
        <v>1</v>
      </c>
      <c r="S18" s="47">
        <f>'36【機械装置組立又は据付の事業(その他)】(入力用)'!S18</f>
        <v>0</v>
      </c>
      <c r="T18" s="377" t="s">
        <v>20</v>
      </c>
      <c r="U18" s="377"/>
      <c r="V18" s="378">
        <f>'35【建築事業】（入力用）'!V18:X18</f>
        <v>0</v>
      </c>
      <c r="W18" s="379"/>
      <c r="X18" s="379"/>
      <c r="Y18" s="54"/>
      <c r="Z18" s="55"/>
      <c r="AA18" s="56"/>
      <c r="AB18" s="56"/>
      <c r="AC18" s="54"/>
      <c r="AD18" s="55"/>
      <c r="AE18" s="56"/>
      <c r="AF18" s="56"/>
      <c r="AG18" s="54"/>
      <c r="AH18" s="365">
        <f>'35【建築事業】（入力用）'!AH18</f>
        <v>0</v>
      </c>
      <c r="AI18" s="366"/>
      <c r="AJ18" s="366"/>
      <c r="AK18" s="367"/>
      <c r="AL18" s="148"/>
      <c r="AM18" s="149"/>
      <c r="AN18" s="365">
        <f>'35【建築事業】（入力用）'!AN18</f>
        <v>0</v>
      </c>
      <c r="AO18" s="366"/>
      <c r="AP18" s="366"/>
      <c r="AQ18" s="366"/>
      <c r="AR18" s="366"/>
      <c r="AS18" s="58"/>
    </row>
    <row r="19" spans="2:45" ht="18" customHeight="1" x14ac:dyDescent="0.2">
      <c r="B19" s="625"/>
      <c r="C19" s="626"/>
      <c r="D19" s="626"/>
      <c r="E19" s="626"/>
      <c r="F19" s="626"/>
      <c r="G19" s="626"/>
      <c r="H19" s="626"/>
      <c r="I19" s="627"/>
      <c r="J19" s="625"/>
      <c r="K19" s="626"/>
      <c r="L19" s="626"/>
      <c r="M19" s="626"/>
      <c r="N19" s="628"/>
      <c r="O19" s="26">
        <f>'36【機械装置組立又は据付の事業(その他)】(入力用)'!O19</f>
        <v>0</v>
      </c>
      <c r="P19" s="11" t="s">
        <v>0</v>
      </c>
      <c r="Q19" s="26">
        <f>'36【機械装置組立又は据付の事業(その他)】(入力用)'!Q19</f>
        <v>0</v>
      </c>
      <c r="R19" s="11" t="s">
        <v>1</v>
      </c>
      <c r="S19" s="26">
        <f>'36【機械装置組立又は据付の事業(その他)】(入力用)'!S19</f>
        <v>0</v>
      </c>
      <c r="T19" s="380" t="s">
        <v>21</v>
      </c>
      <c r="U19" s="380"/>
      <c r="V19" s="340">
        <f>'36【機械装置組立又は据付の事業(その他)】(入力用)'!V19</f>
        <v>0</v>
      </c>
      <c r="W19" s="341"/>
      <c r="X19" s="341"/>
      <c r="Y19" s="341"/>
      <c r="Z19" s="340">
        <f>'36【機械装置組立又は据付の事業(その他)】(入力用)'!Z19</f>
        <v>0</v>
      </c>
      <c r="AA19" s="341"/>
      <c r="AB19" s="341"/>
      <c r="AC19" s="341"/>
      <c r="AD19" s="340">
        <f>'36【機械装置組立又は据付の事業(その他)】(入力用)'!AD19</f>
        <v>0</v>
      </c>
      <c r="AE19" s="341"/>
      <c r="AF19" s="341"/>
      <c r="AG19" s="341"/>
      <c r="AH19" s="340">
        <f>'36【機械装置組立又は据付の事業(その他)】(入力用)'!AH19</f>
        <v>0</v>
      </c>
      <c r="AI19" s="341"/>
      <c r="AJ19" s="341"/>
      <c r="AK19" s="368"/>
      <c r="AL19" s="345" t="str">
        <f>'36【機械装置組立又は据付の事業(その他)】(入力用)'!AL19</f>
        <v/>
      </c>
      <c r="AM19" s="582"/>
      <c r="AN19" s="342">
        <f>'36【機械装置組立又は据付の事業(その他)】(入力用)'!AN19</f>
        <v>0</v>
      </c>
      <c r="AO19" s="343"/>
      <c r="AP19" s="343"/>
      <c r="AQ19" s="343"/>
      <c r="AR19" s="343"/>
      <c r="AS19" s="35"/>
    </row>
    <row r="20" spans="2:45" ht="18" customHeight="1" x14ac:dyDescent="0.2">
      <c r="B20" s="592">
        <f>'36【機械装置組立又は据付の事業(その他)】(入力用)'!B20</f>
        <v>0</v>
      </c>
      <c r="C20" s="593"/>
      <c r="D20" s="593"/>
      <c r="E20" s="593"/>
      <c r="F20" s="593"/>
      <c r="G20" s="593"/>
      <c r="H20" s="593"/>
      <c r="I20" s="594"/>
      <c r="J20" s="592">
        <f>'36【機械装置組立又は据付の事業(その他)】(入力用)'!J20</f>
        <v>0</v>
      </c>
      <c r="K20" s="593"/>
      <c r="L20" s="593"/>
      <c r="M20" s="593"/>
      <c r="N20" s="595"/>
      <c r="O20" s="47">
        <f>'36【機械装置組立又は据付の事業(その他)】(入力用)'!O20</f>
        <v>0</v>
      </c>
      <c r="P20" s="48" t="s">
        <v>31</v>
      </c>
      <c r="Q20" s="47">
        <f>'36【機械装置組立又は据付の事業(その他)】(入力用)'!Q20</f>
        <v>0</v>
      </c>
      <c r="R20" s="48" t="s">
        <v>32</v>
      </c>
      <c r="S20" s="47">
        <f>'36【機械装置組立又は据付の事業(その他)】(入力用)'!S20</f>
        <v>0</v>
      </c>
      <c r="T20" s="377" t="s">
        <v>33</v>
      </c>
      <c r="U20" s="377"/>
      <c r="V20" s="378">
        <f>'35【建築事業】（入力用）'!V20:X20</f>
        <v>0</v>
      </c>
      <c r="W20" s="379"/>
      <c r="X20" s="379"/>
      <c r="Y20" s="54"/>
      <c r="Z20" s="55"/>
      <c r="AA20" s="56"/>
      <c r="AB20" s="56"/>
      <c r="AC20" s="54"/>
      <c r="AD20" s="55"/>
      <c r="AE20" s="56"/>
      <c r="AF20" s="56"/>
      <c r="AG20" s="54"/>
      <c r="AH20" s="365">
        <f>'35【建築事業】（入力用）'!AH20</f>
        <v>0</v>
      </c>
      <c r="AI20" s="366"/>
      <c r="AJ20" s="366"/>
      <c r="AK20" s="367"/>
      <c r="AL20" s="148"/>
      <c r="AM20" s="149"/>
      <c r="AN20" s="365">
        <f>'35【建築事業】（入力用）'!AN20</f>
        <v>0</v>
      </c>
      <c r="AO20" s="366"/>
      <c r="AP20" s="366"/>
      <c r="AQ20" s="366"/>
      <c r="AR20" s="366"/>
      <c r="AS20" s="58"/>
    </row>
    <row r="21" spans="2:45" ht="18" customHeight="1" x14ac:dyDescent="0.2">
      <c r="B21" s="586"/>
      <c r="C21" s="587"/>
      <c r="D21" s="587"/>
      <c r="E21" s="587"/>
      <c r="F21" s="587"/>
      <c r="G21" s="587"/>
      <c r="H21" s="587"/>
      <c r="I21" s="588"/>
      <c r="J21" s="586"/>
      <c r="K21" s="587"/>
      <c r="L21" s="587"/>
      <c r="M21" s="587"/>
      <c r="N21" s="590"/>
      <c r="O21" s="27">
        <f>'36【機械装置組立又は据付の事業(その他)】(入力用)'!O21</f>
        <v>0</v>
      </c>
      <c r="P21" s="33" t="s">
        <v>31</v>
      </c>
      <c r="Q21" s="27">
        <f>'36【機械装置組立又は据付の事業(その他)】(入力用)'!Q21</f>
        <v>0</v>
      </c>
      <c r="R21" s="33" t="s">
        <v>32</v>
      </c>
      <c r="S21" s="27">
        <f>'36【機械装置組立又は据付の事業(その他)】(入力用)'!S21</f>
        <v>0</v>
      </c>
      <c r="T21" s="591" t="s">
        <v>34</v>
      </c>
      <c r="U21" s="591"/>
      <c r="V21" s="342">
        <f>'36【機械装置組立又は据付の事業(その他)】(入力用)'!V21</f>
        <v>0</v>
      </c>
      <c r="W21" s="343"/>
      <c r="X21" s="343"/>
      <c r="Y21" s="344"/>
      <c r="Z21" s="342">
        <f>'36【機械装置組立又は据付の事業(その他)】(入力用)'!Z21</f>
        <v>0</v>
      </c>
      <c r="AA21" s="343"/>
      <c r="AB21" s="343"/>
      <c r="AC21" s="343"/>
      <c r="AD21" s="342">
        <f>'36【機械装置組立又は据付の事業(その他)】(入力用)'!AD21</f>
        <v>0</v>
      </c>
      <c r="AE21" s="343"/>
      <c r="AF21" s="343"/>
      <c r="AG21" s="343"/>
      <c r="AH21" s="340">
        <f>'36【機械装置組立又は据付の事業(その他)】(入力用)'!AH21</f>
        <v>0</v>
      </c>
      <c r="AI21" s="341"/>
      <c r="AJ21" s="341"/>
      <c r="AK21" s="368"/>
      <c r="AL21" s="345" t="str">
        <f>'36【機械装置組立又は据付の事業(その他)】(入力用)'!AL21</f>
        <v/>
      </c>
      <c r="AM21" s="582"/>
      <c r="AN21" s="342">
        <f>'36【機械装置組立又は据付の事業(その他)】(入力用)'!AN21</f>
        <v>0</v>
      </c>
      <c r="AO21" s="343"/>
      <c r="AP21" s="343"/>
      <c r="AQ21" s="343"/>
      <c r="AR21" s="343"/>
      <c r="AS21" s="35"/>
    </row>
    <row r="22" spans="2:45" ht="18" customHeight="1" x14ac:dyDescent="0.2">
      <c r="B22" s="583">
        <f>'36【機械装置組立又は据付の事業(その他)】(入力用)'!B22</f>
        <v>0</v>
      </c>
      <c r="C22" s="584"/>
      <c r="D22" s="584"/>
      <c r="E22" s="584"/>
      <c r="F22" s="584"/>
      <c r="G22" s="584"/>
      <c r="H22" s="584"/>
      <c r="I22" s="585"/>
      <c r="J22" s="583">
        <f>'36【機械装置組立又は据付の事業(その他)】(入力用)'!J22</f>
        <v>0</v>
      </c>
      <c r="K22" s="584"/>
      <c r="L22" s="584"/>
      <c r="M22" s="584"/>
      <c r="N22" s="589"/>
      <c r="O22" s="26">
        <f>'36【機械装置組立又は据付の事業(その他)】(入力用)'!O22</f>
        <v>0</v>
      </c>
      <c r="P22" s="11" t="s">
        <v>31</v>
      </c>
      <c r="Q22" s="26">
        <f>'36【機械装置組立又は据付の事業(その他)】(入力用)'!Q22</f>
        <v>0</v>
      </c>
      <c r="R22" s="11" t="s">
        <v>32</v>
      </c>
      <c r="S22" s="26">
        <f>'36【機械装置組立又は据付の事業(その他)】(入力用)'!S22</f>
        <v>0</v>
      </c>
      <c r="T22" s="380" t="s">
        <v>33</v>
      </c>
      <c r="U22" s="380"/>
      <c r="V22" s="378">
        <f>'35【建築事業】（入力用）'!V22:X22</f>
        <v>0</v>
      </c>
      <c r="W22" s="379"/>
      <c r="X22" s="379"/>
      <c r="Y22" s="25"/>
      <c r="Z22" s="59"/>
      <c r="AA22" s="36"/>
      <c r="AB22" s="36"/>
      <c r="AC22" s="25"/>
      <c r="AD22" s="59"/>
      <c r="AE22" s="36"/>
      <c r="AF22" s="36"/>
      <c r="AG22" s="25"/>
      <c r="AH22" s="365">
        <f>'35【建築事業】（入力用）'!AH22</f>
        <v>0</v>
      </c>
      <c r="AI22" s="366"/>
      <c r="AJ22" s="366"/>
      <c r="AK22" s="367"/>
      <c r="AL22" s="150"/>
      <c r="AM22" s="151"/>
      <c r="AN22" s="365">
        <f>'35【建築事業】（入力用）'!AN22</f>
        <v>0</v>
      </c>
      <c r="AO22" s="366"/>
      <c r="AP22" s="366"/>
      <c r="AQ22" s="366"/>
      <c r="AR22" s="366"/>
      <c r="AS22" s="58"/>
    </row>
    <row r="23" spans="2:45" ht="18" customHeight="1" x14ac:dyDescent="0.2">
      <c r="B23" s="586"/>
      <c r="C23" s="587"/>
      <c r="D23" s="587"/>
      <c r="E23" s="587"/>
      <c r="F23" s="587"/>
      <c r="G23" s="587"/>
      <c r="H23" s="587"/>
      <c r="I23" s="588"/>
      <c r="J23" s="586"/>
      <c r="K23" s="587"/>
      <c r="L23" s="587"/>
      <c r="M23" s="587"/>
      <c r="N23" s="590"/>
      <c r="O23" s="27">
        <f>'36【機械装置組立又は据付の事業(その他)】(入力用)'!O23</f>
        <v>0</v>
      </c>
      <c r="P23" s="33" t="s">
        <v>31</v>
      </c>
      <c r="Q23" s="27">
        <f>'36【機械装置組立又は据付の事業(その他)】(入力用)'!Q23</f>
        <v>0</v>
      </c>
      <c r="R23" s="33" t="s">
        <v>32</v>
      </c>
      <c r="S23" s="27">
        <f>'36【機械装置組立又は据付の事業(その他)】(入力用)'!S23</f>
        <v>0</v>
      </c>
      <c r="T23" s="591" t="s">
        <v>34</v>
      </c>
      <c r="U23" s="591"/>
      <c r="V23" s="340">
        <f>'36【機械装置組立又は据付の事業(その他)】(入力用)'!V23</f>
        <v>0</v>
      </c>
      <c r="W23" s="341"/>
      <c r="X23" s="341"/>
      <c r="Y23" s="341"/>
      <c r="Z23" s="340">
        <f>'36【機械装置組立又は据付の事業(その他)】(入力用)'!Z23</f>
        <v>0</v>
      </c>
      <c r="AA23" s="341"/>
      <c r="AB23" s="341"/>
      <c r="AC23" s="341"/>
      <c r="AD23" s="340">
        <f>'36【機械装置組立又は据付の事業(その他)】(入力用)'!AD23</f>
        <v>0</v>
      </c>
      <c r="AE23" s="341"/>
      <c r="AF23" s="341"/>
      <c r="AG23" s="341"/>
      <c r="AH23" s="340">
        <f>'36【機械装置組立又は据付の事業(その他)】(入力用)'!AH23</f>
        <v>0</v>
      </c>
      <c r="AI23" s="341"/>
      <c r="AJ23" s="341"/>
      <c r="AK23" s="368"/>
      <c r="AL23" s="345" t="str">
        <f>'36【機械装置組立又は据付の事業(その他)】(入力用)'!AL23</f>
        <v/>
      </c>
      <c r="AM23" s="582"/>
      <c r="AN23" s="342">
        <f>'36【機械装置組立又は据付の事業(その他)】(入力用)'!AN23</f>
        <v>0</v>
      </c>
      <c r="AO23" s="343"/>
      <c r="AP23" s="343"/>
      <c r="AQ23" s="343"/>
      <c r="AR23" s="343"/>
      <c r="AS23" s="35"/>
    </row>
    <row r="24" spans="2:45" ht="18" customHeight="1" x14ac:dyDescent="0.2">
      <c r="B24" s="583">
        <f>'36【機械装置組立又は据付の事業(その他)】(入力用)'!B24</f>
        <v>0</v>
      </c>
      <c r="C24" s="584"/>
      <c r="D24" s="584"/>
      <c r="E24" s="584"/>
      <c r="F24" s="584"/>
      <c r="G24" s="584"/>
      <c r="H24" s="584"/>
      <c r="I24" s="585"/>
      <c r="J24" s="583">
        <f>'36【機械装置組立又は据付の事業(その他)】(入力用)'!J24</f>
        <v>0</v>
      </c>
      <c r="K24" s="584"/>
      <c r="L24" s="584"/>
      <c r="M24" s="584"/>
      <c r="N24" s="589"/>
      <c r="O24" s="26">
        <f>'36【機械装置組立又は据付の事業(その他)】(入力用)'!O24</f>
        <v>0</v>
      </c>
      <c r="P24" s="11" t="s">
        <v>31</v>
      </c>
      <c r="Q24" s="26">
        <f>'36【機械装置組立又は据付の事業(その他)】(入力用)'!Q24</f>
        <v>0</v>
      </c>
      <c r="R24" s="11" t="s">
        <v>32</v>
      </c>
      <c r="S24" s="26">
        <f>'36【機械装置組立又は据付の事業(その他)】(入力用)'!S24</f>
        <v>0</v>
      </c>
      <c r="T24" s="380" t="s">
        <v>33</v>
      </c>
      <c r="U24" s="380"/>
      <c r="V24" s="378">
        <f>'35【建築事業】（入力用）'!V24:X24</f>
        <v>0</v>
      </c>
      <c r="W24" s="379"/>
      <c r="X24" s="379"/>
      <c r="Y24" s="54"/>
      <c r="Z24" s="55"/>
      <c r="AA24" s="56"/>
      <c r="AB24" s="56"/>
      <c r="AC24" s="54"/>
      <c r="AD24" s="55"/>
      <c r="AE24" s="56"/>
      <c r="AF24" s="56"/>
      <c r="AG24" s="54"/>
      <c r="AH24" s="365">
        <f>'35【建築事業】（入力用）'!AH24</f>
        <v>0</v>
      </c>
      <c r="AI24" s="366"/>
      <c r="AJ24" s="366"/>
      <c r="AK24" s="367"/>
      <c r="AL24" s="150"/>
      <c r="AM24" s="151"/>
      <c r="AN24" s="365">
        <f>'35【建築事業】（入力用）'!AN24</f>
        <v>0</v>
      </c>
      <c r="AO24" s="366"/>
      <c r="AP24" s="366"/>
      <c r="AQ24" s="366"/>
      <c r="AR24" s="366"/>
      <c r="AS24" s="58"/>
    </row>
    <row r="25" spans="2:45" ht="18" customHeight="1" x14ac:dyDescent="0.2">
      <c r="B25" s="586"/>
      <c r="C25" s="587"/>
      <c r="D25" s="587"/>
      <c r="E25" s="587"/>
      <c r="F25" s="587"/>
      <c r="G25" s="587"/>
      <c r="H25" s="587"/>
      <c r="I25" s="588"/>
      <c r="J25" s="586"/>
      <c r="K25" s="587"/>
      <c r="L25" s="587"/>
      <c r="M25" s="587"/>
      <c r="N25" s="590"/>
      <c r="O25" s="27">
        <f>'36【機械装置組立又は据付の事業(その他)】(入力用)'!O25</f>
        <v>0</v>
      </c>
      <c r="P25" s="33" t="s">
        <v>31</v>
      </c>
      <c r="Q25" s="27">
        <f>'36【機械装置組立又は据付の事業(その他)】(入力用)'!Q25</f>
        <v>0</v>
      </c>
      <c r="R25" s="33" t="s">
        <v>32</v>
      </c>
      <c r="S25" s="27">
        <f>'36【機械装置組立又は据付の事業(その他)】(入力用)'!S25</f>
        <v>0</v>
      </c>
      <c r="T25" s="591" t="s">
        <v>34</v>
      </c>
      <c r="U25" s="591"/>
      <c r="V25" s="340">
        <f>'36【機械装置組立又は据付の事業(その他)】(入力用)'!V25</f>
        <v>0</v>
      </c>
      <c r="W25" s="341"/>
      <c r="X25" s="341"/>
      <c r="Y25" s="341"/>
      <c r="Z25" s="340">
        <f>'36【機械装置組立又は据付の事業(その他)】(入力用)'!Z25</f>
        <v>0</v>
      </c>
      <c r="AA25" s="341"/>
      <c r="AB25" s="341"/>
      <c r="AC25" s="341"/>
      <c r="AD25" s="340">
        <f>'36【機械装置組立又は据付の事業(その他)】(入力用)'!AD25</f>
        <v>0</v>
      </c>
      <c r="AE25" s="341"/>
      <c r="AF25" s="341"/>
      <c r="AG25" s="341"/>
      <c r="AH25" s="340">
        <f>'36【機械装置組立又は据付の事業(その他)】(入力用)'!AH25</f>
        <v>0</v>
      </c>
      <c r="AI25" s="341"/>
      <c r="AJ25" s="341"/>
      <c r="AK25" s="368"/>
      <c r="AL25" s="345" t="str">
        <f>'36【機械装置組立又は据付の事業(その他)】(入力用)'!AL25</f>
        <v/>
      </c>
      <c r="AM25" s="582"/>
      <c r="AN25" s="342">
        <f>'36【機械装置組立又は据付の事業(その他)】(入力用)'!AN25</f>
        <v>0</v>
      </c>
      <c r="AO25" s="343"/>
      <c r="AP25" s="343"/>
      <c r="AQ25" s="343"/>
      <c r="AR25" s="343"/>
      <c r="AS25" s="35"/>
    </row>
    <row r="26" spans="2:45" ht="18" customHeight="1" x14ac:dyDescent="0.2">
      <c r="B26" s="347" t="s">
        <v>86</v>
      </c>
      <c r="C26" s="348"/>
      <c r="D26" s="348"/>
      <c r="E26" s="349"/>
      <c r="F26" s="616" t="s">
        <v>133</v>
      </c>
      <c r="G26" s="617"/>
      <c r="H26" s="617"/>
      <c r="I26" s="617"/>
      <c r="J26" s="617"/>
      <c r="K26" s="617"/>
      <c r="L26" s="617"/>
      <c r="M26" s="617"/>
      <c r="N26" s="618"/>
      <c r="O26" s="347" t="s">
        <v>73</v>
      </c>
      <c r="P26" s="348"/>
      <c r="Q26" s="348"/>
      <c r="R26" s="348"/>
      <c r="S26" s="348"/>
      <c r="T26" s="348"/>
      <c r="U26" s="349"/>
      <c r="V26" s="365">
        <f>'35【建築事業】（入力用）'!V26</f>
        <v>0</v>
      </c>
      <c r="W26" s="366"/>
      <c r="X26" s="366"/>
      <c r="Y26" s="367"/>
      <c r="Z26" s="55"/>
      <c r="AA26" s="56"/>
      <c r="AB26" s="56"/>
      <c r="AC26" s="54"/>
      <c r="AD26" s="55"/>
      <c r="AE26" s="56"/>
      <c r="AF26" s="56"/>
      <c r="AG26" s="54"/>
      <c r="AH26" s="365">
        <f>'35【建築事業】（入力用）'!AH26</f>
        <v>0</v>
      </c>
      <c r="AI26" s="366"/>
      <c r="AJ26" s="366"/>
      <c r="AK26" s="367"/>
      <c r="AL26" s="55"/>
      <c r="AM26" s="57"/>
      <c r="AN26" s="365">
        <f>'35【建築事業】（入力用）'!AN26</f>
        <v>0</v>
      </c>
      <c r="AO26" s="366"/>
      <c r="AP26" s="366"/>
      <c r="AQ26" s="366"/>
      <c r="AR26" s="366"/>
      <c r="AS26" s="58"/>
    </row>
    <row r="27" spans="2:45" ht="18" customHeight="1" x14ac:dyDescent="0.2">
      <c r="B27" s="350"/>
      <c r="C27" s="351"/>
      <c r="D27" s="351"/>
      <c r="E27" s="352"/>
      <c r="F27" s="619"/>
      <c r="G27" s="620"/>
      <c r="H27" s="620"/>
      <c r="I27" s="620"/>
      <c r="J27" s="620"/>
      <c r="K27" s="620"/>
      <c r="L27" s="620"/>
      <c r="M27" s="620"/>
      <c r="N27" s="621"/>
      <c r="O27" s="350"/>
      <c r="P27" s="351"/>
      <c r="Q27" s="351"/>
      <c r="R27" s="351"/>
      <c r="S27" s="351"/>
      <c r="T27" s="351"/>
      <c r="U27" s="352"/>
      <c r="V27" s="580">
        <f>'36【機械装置組立又は据付の事業(その他)】(入力用)'!V27</f>
        <v>0</v>
      </c>
      <c r="W27" s="534"/>
      <c r="X27" s="534"/>
      <c r="Y27" s="535"/>
      <c r="Z27" s="580">
        <f>'36【機械装置組立又は据付の事業(その他)】(入力用)'!Z27</f>
        <v>0</v>
      </c>
      <c r="AA27" s="536"/>
      <c r="AB27" s="536"/>
      <c r="AC27" s="537"/>
      <c r="AD27" s="580">
        <f>'36【機械装置組立又は据付の事業(その他)】(入力用)'!AD27</f>
        <v>0</v>
      </c>
      <c r="AE27" s="536"/>
      <c r="AF27" s="536"/>
      <c r="AG27" s="537"/>
      <c r="AH27" s="580">
        <f>'36【機械装置組立又は据付の事業(その他)】(入力用)'!AH27</f>
        <v>0</v>
      </c>
      <c r="AI27" s="581"/>
      <c r="AJ27" s="581"/>
      <c r="AK27" s="581"/>
      <c r="AL27" s="59"/>
      <c r="AM27" s="60"/>
      <c r="AN27" s="580">
        <f>'36【機械装置組立又は据付の事業(その他)】(入力用)'!AN27</f>
        <v>0</v>
      </c>
      <c r="AO27" s="534"/>
      <c r="AP27" s="534"/>
      <c r="AQ27" s="534"/>
      <c r="AR27" s="534"/>
      <c r="AS27" s="61"/>
    </row>
    <row r="28" spans="2:45" ht="18" customHeight="1" x14ac:dyDescent="0.2">
      <c r="B28" s="353"/>
      <c r="C28" s="354"/>
      <c r="D28" s="354"/>
      <c r="E28" s="355"/>
      <c r="F28" s="622"/>
      <c r="G28" s="623"/>
      <c r="H28" s="623"/>
      <c r="I28" s="623"/>
      <c r="J28" s="623"/>
      <c r="K28" s="623"/>
      <c r="L28" s="623"/>
      <c r="M28" s="623"/>
      <c r="N28" s="624"/>
      <c r="O28" s="353"/>
      <c r="P28" s="354"/>
      <c r="Q28" s="354"/>
      <c r="R28" s="354"/>
      <c r="S28" s="354"/>
      <c r="T28" s="354"/>
      <c r="U28" s="355"/>
      <c r="V28" s="342">
        <f>'35【建築事業】（入力用）'!V28</f>
        <v>0</v>
      </c>
      <c r="W28" s="343"/>
      <c r="X28" s="343"/>
      <c r="Y28" s="344"/>
      <c r="Z28" s="342">
        <f>'35【建築事業】（入力用）'!Z28</f>
        <v>0</v>
      </c>
      <c r="AA28" s="343"/>
      <c r="AB28" s="343"/>
      <c r="AC28" s="344"/>
      <c r="AD28" s="342">
        <f>'35【建築事業】（入力用）'!AD28</f>
        <v>0</v>
      </c>
      <c r="AE28" s="343"/>
      <c r="AF28" s="343"/>
      <c r="AG28" s="344"/>
      <c r="AH28" s="342">
        <f>'35【建築事業】（入力用）'!AH28</f>
        <v>0</v>
      </c>
      <c r="AI28" s="343"/>
      <c r="AJ28" s="343"/>
      <c r="AK28" s="344"/>
      <c r="AL28" s="34"/>
      <c r="AM28" s="35"/>
      <c r="AN28" s="342">
        <f>'35【建築事業】（入力用）'!AN28</f>
        <v>0</v>
      </c>
      <c r="AO28" s="343"/>
      <c r="AP28" s="343"/>
      <c r="AQ28" s="343"/>
      <c r="AR28" s="343"/>
      <c r="AS28" s="35"/>
    </row>
    <row r="29" spans="2:45" ht="15.75" customHeight="1" x14ac:dyDescent="0.2">
      <c r="D29" s="2" t="s">
        <v>22</v>
      </c>
      <c r="AN29" s="579">
        <f>'35【建築事業】（入力用）'!AN29:AR29</f>
        <v>0</v>
      </c>
      <c r="AO29" s="579"/>
      <c r="AP29" s="579"/>
      <c r="AQ29" s="579"/>
      <c r="AR29" s="579"/>
    </row>
    <row r="30" spans="2:45" ht="15" customHeight="1" x14ac:dyDescent="0.2">
      <c r="AG30" s="9"/>
      <c r="AI30" s="10" t="s">
        <v>88</v>
      </c>
      <c r="AJ30" s="613">
        <f>'35【建築事業】（入力用）'!AJ30</f>
        <v>0</v>
      </c>
      <c r="AK30" s="613"/>
      <c r="AL30" s="613"/>
      <c r="AM30" s="380" t="s">
        <v>76</v>
      </c>
      <c r="AN30" s="380"/>
      <c r="AO30" s="614">
        <f>'35【建築事業】（入力用）'!AO30</f>
        <v>0</v>
      </c>
      <c r="AP30" s="614"/>
      <c r="AQ30" s="614"/>
      <c r="AR30" s="37"/>
      <c r="AS30" s="11" t="s">
        <v>77</v>
      </c>
    </row>
    <row r="31" spans="2:45" ht="15" customHeight="1" x14ac:dyDescent="0.2">
      <c r="D31" s="476">
        <f>'35【建築事業】（入力用）'!D31</f>
        <v>7</v>
      </c>
      <c r="E31" s="476"/>
      <c r="F31" s="12" t="s">
        <v>0</v>
      </c>
      <c r="G31" s="476">
        <f>'35【建築事業】（入力用）'!G31</f>
        <v>0</v>
      </c>
      <c r="H31" s="476"/>
      <c r="I31" s="12" t="s">
        <v>1</v>
      </c>
      <c r="J31" s="476">
        <f>'35【建築事業】（入力用）'!J31</f>
        <v>0</v>
      </c>
      <c r="K31" s="476"/>
      <c r="L31" s="12" t="s">
        <v>23</v>
      </c>
      <c r="AG31" s="13"/>
      <c r="AI31" s="10" t="s">
        <v>89</v>
      </c>
      <c r="AJ31" s="524">
        <f>'35【建築事業】（入力用）'!AJ31</f>
        <v>0</v>
      </c>
      <c r="AK31" s="525"/>
      <c r="AL31" s="11" t="s">
        <v>76</v>
      </c>
      <c r="AM31" s="613">
        <f>'35【建築事業】（入力用）'!AM31</f>
        <v>0</v>
      </c>
      <c r="AN31" s="613"/>
      <c r="AO31" s="11" t="s">
        <v>76</v>
      </c>
      <c r="AP31" s="614">
        <f>'35【建築事業】（入力用）'!AP31</f>
        <v>0</v>
      </c>
      <c r="AQ31" s="614"/>
      <c r="AR31" s="37"/>
      <c r="AS31" s="11" t="s">
        <v>77</v>
      </c>
    </row>
    <row r="32" spans="2:45" ht="18" customHeight="1" x14ac:dyDescent="0.2">
      <c r="D32" s="9"/>
      <c r="E32" s="9"/>
      <c r="F32" s="9"/>
      <c r="G32" s="9"/>
      <c r="AA32" s="518" t="s">
        <v>24</v>
      </c>
      <c r="AB32" s="518"/>
      <c r="AC32" s="519">
        <f>'35【建築事業】（入力用）'!AC32</f>
        <v>0</v>
      </c>
      <c r="AD32" s="519"/>
      <c r="AE32" s="519"/>
      <c r="AF32" s="519"/>
      <c r="AG32" s="519"/>
      <c r="AH32" s="519"/>
      <c r="AI32" s="519"/>
      <c r="AJ32" s="519"/>
      <c r="AK32" s="519"/>
      <c r="AL32" s="519"/>
      <c r="AM32" s="519"/>
      <c r="AN32" s="519"/>
      <c r="AO32" s="519"/>
      <c r="AP32" s="519"/>
      <c r="AQ32" s="519"/>
      <c r="AR32" s="519"/>
      <c r="AS32" s="519"/>
    </row>
    <row r="33" spans="2:45" ht="15" customHeight="1" x14ac:dyDescent="0.2">
      <c r="D33" s="9"/>
      <c r="E33" s="9"/>
      <c r="F33" s="9"/>
      <c r="G33" s="9"/>
      <c r="H33" s="3"/>
      <c r="X33" s="520" t="s">
        <v>25</v>
      </c>
      <c r="Y33" s="520"/>
      <c r="Z33" s="520"/>
      <c r="AA33" s="2"/>
      <c r="AB33" s="2"/>
      <c r="AC33" s="521">
        <f>'35【建築事業】（入力用）'!AC33</f>
        <v>0</v>
      </c>
      <c r="AD33" s="521"/>
      <c r="AE33" s="521"/>
      <c r="AF33" s="521"/>
      <c r="AG33" s="521"/>
      <c r="AH33" s="521"/>
      <c r="AI33" s="521"/>
      <c r="AJ33" s="521"/>
      <c r="AK33" s="521"/>
      <c r="AL33" s="521"/>
      <c r="AM33" s="521"/>
      <c r="AN33" s="521"/>
      <c r="AS33" s="14"/>
    </row>
    <row r="34" spans="2:45" ht="15" customHeight="1" x14ac:dyDescent="0.2">
      <c r="D34" s="476" t="str">
        <f>'35【建築事業】（入力用）'!D34</f>
        <v>埼玉</v>
      </c>
      <c r="E34" s="476"/>
      <c r="F34" s="476"/>
      <c r="G34" s="476"/>
      <c r="H34" s="12" t="s">
        <v>26</v>
      </c>
      <c r="I34" s="12"/>
      <c r="J34" s="12"/>
      <c r="K34" s="12"/>
      <c r="L34" s="12"/>
      <c r="M34" s="12"/>
      <c r="N34" s="12"/>
      <c r="O34" s="12"/>
      <c r="P34" s="12"/>
      <c r="Q34" s="12"/>
      <c r="R34" s="15"/>
      <c r="S34" s="12"/>
      <c r="Y34" s="9"/>
      <c r="Z34" s="9"/>
      <c r="AA34" s="518" t="s">
        <v>27</v>
      </c>
      <c r="AB34" s="518"/>
      <c r="AC34" s="637" t="str">
        <f>'35【建築事業】（入力用）'!AC34</f>
        <v>　　</v>
      </c>
      <c r="AD34" s="637"/>
      <c r="AE34" s="637"/>
      <c r="AF34" s="637"/>
      <c r="AG34" s="637"/>
      <c r="AH34" s="637"/>
      <c r="AI34" s="637"/>
      <c r="AJ34" s="637"/>
      <c r="AK34" s="637"/>
      <c r="AL34" s="637"/>
      <c r="AM34" s="637"/>
      <c r="AN34" s="637"/>
      <c r="AO34" s="28"/>
      <c r="AP34" s="28"/>
      <c r="AQ34" s="28"/>
      <c r="AR34" s="28"/>
      <c r="AS34" s="33"/>
    </row>
    <row r="35" spans="2:45" ht="15" customHeight="1" x14ac:dyDescent="0.2">
      <c r="AC35" s="2"/>
      <c r="AD35" s="3" t="s">
        <v>91</v>
      </c>
    </row>
    <row r="36" spans="2:45" ht="16.149999999999999" customHeight="1" x14ac:dyDescent="0.2">
      <c r="D36" s="16" t="s">
        <v>28</v>
      </c>
      <c r="E36" s="16"/>
      <c r="F36" s="2"/>
      <c r="G36" s="2"/>
      <c r="H36" s="2"/>
      <c r="I36" s="2"/>
      <c r="J36" s="2"/>
      <c r="K36" s="2"/>
      <c r="L36" s="2"/>
      <c r="M36" s="2"/>
      <c r="N36" s="2"/>
      <c r="O36" s="2"/>
      <c r="P36" s="2"/>
      <c r="Q36" s="2"/>
      <c r="R36" s="2"/>
      <c r="S36" s="2"/>
      <c r="T36" s="2"/>
      <c r="U36" s="2"/>
      <c r="V36" s="2"/>
      <c r="W36" s="2"/>
      <c r="X36" s="2"/>
      <c r="AA36" s="480" t="s">
        <v>29</v>
      </c>
      <c r="AB36" s="481"/>
      <c r="AC36" s="486" t="s">
        <v>92</v>
      </c>
      <c r="AD36" s="487"/>
      <c r="AE36" s="487"/>
      <c r="AF36" s="487"/>
      <c r="AG36" s="487"/>
      <c r="AH36" s="488"/>
      <c r="AI36" s="17"/>
      <c r="AJ36" s="492" t="s">
        <v>93</v>
      </c>
      <c r="AK36" s="492"/>
      <c r="AL36" s="492"/>
      <c r="AM36" s="492"/>
      <c r="AN36" s="492"/>
      <c r="AO36" s="20"/>
      <c r="AP36" s="494" t="s">
        <v>94</v>
      </c>
      <c r="AQ36" s="495"/>
      <c r="AR36" s="495"/>
      <c r="AS36" s="496"/>
    </row>
    <row r="37" spans="2:45" ht="16.149999999999999" customHeight="1" x14ac:dyDescent="0.2">
      <c r="D37" s="62" t="s">
        <v>95</v>
      </c>
      <c r="E37" s="16"/>
      <c r="F37" s="2"/>
      <c r="G37" s="2"/>
      <c r="H37" s="2"/>
      <c r="I37" s="2"/>
      <c r="J37" s="2"/>
      <c r="K37" s="2"/>
      <c r="L37" s="2"/>
      <c r="M37" s="2"/>
      <c r="N37" s="2"/>
      <c r="O37" s="2"/>
      <c r="P37" s="2"/>
      <c r="Q37" s="2"/>
      <c r="R37" s="2"/>
      <c r="S37" s="2"/>
      <c r="T37" s="2"/>
      <c r="U37" s="2"/>
      <c r="V37" s="2"/>
      <c r="W37" s="2"/>
      <c r="X37" s="2"/>
      <c r="AA37" s="482"/>
      <c r="AB37" s="483"/>
      <c r="AC37" s="489"/>
      <c r="AD37" s="490"/>
      <c r="AE37" s="490"/>
      <c r="AF37" s="490"/>
      <c r="AG37" s="490"/>
      <c r="AH37" s="491"/>
      <c r="AI37" s="3"/>
      <c r="AJ37" s="493"/>
      <c r="AK37" s="493"/>
      <c r="AL37" s="493"/>
      <c r="AM37" s="493"/>
      <c r="AN37" s="493"/>
      <c r="AO37" s="19"/>
      <c r="AP37" s="497"/>
      <c r="AQ37" s="498"/>
      <c r="AR37" s="498"/>
      <c r="AS37" s="499"/>
    </row>
    <row r="38" spans="2:45" ht="16.149999999999999" customHeight="1" x14ac:dyDescent="0.2">
      <c r="D38" s="16" t="s">
        <v>96</v>
      </c>
      <c r="E38" s="16"/>
      <c r="F38" s="2"/>
      <c r="G38" s="2"/>
      <c r="H38" s="2"/>
      <c r="I38" s="2"/>
      <c r="J38" s="2"/>
      <c r="K38" s="2"/>
      <c r="L38" s="2"/>
      <c r="M38" s="2"/>
      <c r="N38" s="2"/>
      <c r="O38" s="2"/>
      <c r="P38" s="2"/>
      <c r="Q38" s="2"/>
      <c r="R38" s="2"/>
      <c r="S38" s="2"/>
      <c r="T38" s="2"/>
      <c r="U38" s="2"/>
      <c r="V38" s="2"/>
      <c r="W38" s="2"/>
      <c r="X38" s="2"/>
      <c r="AA38" s="482"/>
      <c r="AB38" s="483"/>
      <c r="AC38" s="500">
        <f>'35【建築事業】（入力用）'!AC38</f>
        <v>0</v>
      </c>
      <c r="AD38" s="501"/>
      <c r="AE38" s="501"/>
      <c r="AF38" s="501"/>
      <c r="AG38" s="501"/>
      <c r="AH38" s="502"/>
      <c r="AI38" s="506">
        <f>'35【建築事業】（入力用）'!AI38</f>
        <v>0</v>
      </c>
      <c r="AJ38" s="507"/>
      <c r="AK38" s="507"/>
      <c r="AL38" s="507"/>
      <c r="AM38" s="507"/>
      <c r="AN38" s="507"/>
      <c r="AO38" s="611"/>
      <c r="AP38" s="512">
        <f>'35【建築事業】（入力用）'!AP38</f>
        <v>0</v>
      </c>
      <c r="AQ38" s="513"/>
      <c r="AR38" s="513"/>
      <c r="AS38" s="514"/>
    </row>
    <row r="39" spans="2:45" ht="16.149999999999999" customHeight="1" x14ac:dyDescent="0.2">
      <c r="D39" s="18"/>
      <c r="E39" s="16"/>
      <c r="F39" s="2"/>
      <c r="G39" s="2"/>
      <c r="H39" s="2"/>
      <c r="I39" s="2"/>
      <c r="J39" s="2"/>
      <c r="K39" s="2"/>
      <c r="L39" s="2"/>
      <c r="M39" s="2"/>
      <c r="N39" s="2"/>
      <c r="O39" s="2"/>
      <c r="P39" s="2"/>
      <c r="Q39" s="2"/>
      <c r="R39" s="2"/>
      <c r="S39" s="2"/>
      <c r="T39" s="2"/>
      <c r="U39" s="2"/>
      <c r="V39" s="2"/>
      <c r="W39" s="2"/>
      <c r="X39" s="2"/>
      <c r="AA39" s="484"/>
      <c r="AB39" s="485"/>
      <c r="AC39" s="503"/>
      <c r="AD39" s="504"/>
      <c r="AE39" s="504"/>
      <c r="AF39" s="504"/>
      <c r="AG39" s="504"/>
      <c r="AH39" s="505"/>
      <c r="AI39" s="509"/>
      <c r="AJ39" s="510"/>
      <c r="AK39" s="510"/>
      <c r="AL39" s="510"/>
      <c r="AM39" s="510"/>
      <c r="AN39" s="510"/>
      <c r="AO39" s="612"/>
      <c r="AP39" s="515"/>
      <c r="AQ39" s="516"/>
      <c r="AR39" s="516"/>
      <c r="AS39" s="517"/>
    </row>
    <row r="40" spans="2:45" ht="9" customHeight="1" x14ac:dyDescent="0.2">
      <c r="D40" s="18"/>
      <c r="E40" s="16"/>
      <c r="F40" s="2"/>
      <c r="G40" s="2"/>
      <c r="H40" s="2"/>
      <c r="I40" s="2"/>
      <c r="J40" s="2"/>
      <c r="K40" s="2"/>
      <c r="L40" s="2"/>
      <c r="M40" s="2"/>
      <c r="N40" s="2"/>
      <c r="O40" s="2"/>
      <c r="P40" s="2"/>
      <c r="Q40" s="2"/>
      <c r="R40" s="2"/>
      <c r="S40" s="2"/>
      <c r="T40" s="2"/>
      <c r="U40" s="2"/>
      <c r="V40" s="2"/>
      <c r="W40" s="2"/>
      <c r="X40" s="2"/>
      <c r="AA40" s="29"/>
      <c r="AB40" s="29"/>
      <c r="AC40" s="38"/>
      <c r="AD40" s="38"/>
      <c r="AE40" s="38"/>
      <c r="AF40" s="38"/>
      <c r="AG40" s="38"/>
      <c r="AH40" s="38"/>
      <c r="AI40" s="38"/>
      <c r="AJ40" s="38"/>
      <c r="AK40" s="38"/>
      <c r="AL40" s="38"/>
      <c r="AM40" s="38"/>
      <c r="AN40" s="38"/>
      <c r="AO40" s="11"/>
      <c r="AP40" s="38"/>
      <c r="AQ40" s="30"/>
      <c r="AR40" s="30"/>
      <c r="AS40" s="30"/>
    </row>
    <row r="41" spans="2:45" ht="9" customHeight="1" x14ac:dyDescent="0.2">
      <c r="AQ41" s="31"/>
      <c r="AR41" s="31"/>
      <c r="AS41" s="31"/>
    </row>
    <row r="42" spans="2:45" ht="7.5" customHeight="1" x14ac:dyDescent="0.2">
      <c r="X42" s="3"/>
      <c r="Y42" s="3"/>
    </row>
    <row r="43" spans="2:45" ht="10.5" customHeight="1" x14ac:dyDescent="0.2">
      <c r="X43" s="3"/>
      <c r="Y43" s="3"/>
    </row>
    <row r="44" spans="2:45" ht="5.25" customHeight="1" x14ac:dyDescent="0.2">
      <c r="X44" s="3"/>
      <c r="Y44" s="3"/>
    </row>
    <row r="45" spans="2:45" ht="5.25" customHeight="1" x14ac:dyDescent="0.2">
      <c r="X45" s="3"/>
      <c r="Y45" s="3"/>
    </row>
    <row r="46" spans="2:45" ht="5.25" customHeight="1" x14ac:dyDescent="0.2">
      <c r="X46" s="3"/>
      <c r="Y46" s="3"/>
    </row>
    <row r="47" spans="2:45" ht="5.25" customHeight="1" x14ac:dyDescent="0.2">
      <c r="X47" s="3"/>
      <c r="Y47" s="3"/>
    </row>
    <row r="48" spans="2:45" ht="17.25" customHeight="1" x14ac:dyDescent="0.2">
      <c r="B48" s="2" t="s">
        <v>35</v>
      </c>
      <c r="S48" s="9"/>
      <c r="T48" s="9"/>
      <c r="U48" s="9"/>
      <c r="V48" s="9"/>
      <c r="W48" s="9"/>
      <c r="AL48" s="21"/>
      <c r="AM48" s="21"/>
      <c r="AN48" s="21"/>
      <c r="AO48" s="21"/>
    </row>
    <row r="49" spans="2:45" ht="12.75" customHeight="1" x14ac:dyDescent="0.2">
      <c r="M49" s="22"/>
      <c r="N49" s="22"/>
      <c r="O49" s="22"/>
      <c r="P49" s="22"/>
      <c r="Q49" s="22"/>
      <c r="R49" s="22"/>
      <c r="S49" s="22"/>
      <c r="T49" s="23"/>
      <c r="U49" s="23"/>
      <c r="V49" s="23"/>
      <c r="W49" s="23"/>
      <c r="X49" s="23"/>
      <c r="Y49" s="23"/>
      <c r="Z49" s="23"/>
      <c r="AA49" s="22"/>
      <c r="AB49" s="22"/>
      <c r="AC49" s="22"/>
      <c r="AL49" s="21"/>
      <c r="AM49" s="460" t="s">
        <v>74</v>
      </c>
      <c r="AN49" s="606"/>
      <c r="AO49" s="606"/>
      <c r="AP49" s="607"/>
    </row>
    <row r="50" spans="2:45" ht="12.75" customHeight="1" x14ac:dyDescent="0.2">
      <c r="M50" s="22"/>
      <c r="N50" s="22"/>
      <c r="O50" s="22"/>
      <c r="P50" s="22"/>
      <c r="Q50" s="22"/>
      <c r="R50" s="22"/>
      <c r="S50" s="22"/>
      <c r="T50" s="23"/>
      <c r="U50" s="23"/>
      <c r="V50" s="23"/>
      <c r="W50" s="23"/>
      <c r="X50" s="23"/>
      <c r="Y50" s="23"/>
      <c r="Z50" s="23"/>
      <c r="AA50" s="22"/>
      <c r="AB50" s="22"/>
      <c r="AC50" s="22"/>
      <c r="AL50" s="21"/>
      <c r="AM50" s="608"/>
      <c r="AN50" s="609"/>
      <c r="AO50" s="609"/>
      <c r="AP50" s="610"/>
    </row>
    <row r="51" spans="2:45" ht="12.75" customHeight="1" x14ac:dyDescent="0.2">
      <c r="M51" s="22"/>
      <c r="N51" s="22"/>
      <c r="O51" s="22"/>
      <c r="P51" s="22"/>
      <c r="Q51" s="22"/>
      <c r="R51" s="22"/>
      <c r="S51" s="22"/>
      <c r="T51" s="22"/>
      <c r="U51" s="22"/>
      <c r="V51" s="22"/>
      <c r="W51" s="22"/>
      <c r="X51" s="22"/>
      <c r="Y51" s="22"/>
      <c r="Z51" s="22"/>
      <c r="AA51" s="22"/>
      <c r="AB51" s="22"/>
      <c r="AC51" s="22"/>
      <c r="AL51" s="21"/>
      <c r="AM51" s="21"/>
      <c r="AN51" s="40"/>
      <c r="AO51" s="40"/>
    </row>
    <row r="52" spans="2:45" ht="6" customHeight="1" x14ac:dyDescent="0.2">
      <c r="M52" s="22"/>
      <c r="N52" s="22"/>
      <c r="O52" s="22"/>
      <c r="P52" s="22"/>
      <c r="Q52" s="22"/>
      <c r="R52" s="22"/>
      <c r="S52" s="22"/>
      <c r="T52" s="22"/>
      <c r="U52" s="22"/>
      <c r="V52" s="22"/>
      <c r="W52" s="22"/>
      <c r="X52" s="22"/>
      <c r="Y52" s="22"/>
      <c r="Z52" s="22"/>
      <c r="AA52" s="22"/>
      <c r="AB52" s="22"/>
      <c r="AC52" s="22"/>
      <c r="AL52" s="21"/>
      <c r="AM52" s="21"/>
    </row>
    <row r="53" spans="2:45" ht="12.75" customHeight="1" x14ac:dyDescent="0.2">
      <c r="B53" s="466" t="s">
        <v>2</v>
      </c>
      <c r="C53" s="467"/>
      <c r="D53" s="467"/>
      <c r="E53" s="467"/>
      <c r="F53" s="467"/>
      <c r="G53" s="467"/>
      <c r="H53" s="467"/>
      <c r="I53" s="467"/>
      <c r="J53" s="469" t="s">
        <v>10</v>
      </c>
      <c r="K53" s="469"/>
      <c r="L53" s="41" t="s">
        <v>3</v>
      </c>
      <c r="M53" s="469" t="s">
        <v>11</v>
      </c>
      <c r="N53" s="469"/>
      <c r="O53" s="470" t="s">
        <v>12</v>
      </c>
      <c r="P53" s="469"/>
      <c r="Q53" s="469"/>
      <c r="R53" s="469"/>
      <c r="S53" s="469"/>
      <c r="T53" s="469"/>
      <c r="U53" s="469" t="s">
        <v>13</v>
      </c>
      <c r="V53" s="469"/>
      <c r="W53" s="469"/>
      <c r="AD53" s="11"/>
      <c r="AE53" s="11"/>
      <c r="AF53" s="11"/>
      <c r="AG53" s="11"/>
      <c r="AH53" s="11"/>
      <c r="AI53" s="11"/>
      <c r="AJ53" s="11"/>
      <c r="AL53" s="471">
        <f>$AL$9</f>
        <v>0</v>
      </c>
      <c r="AM53" s="472"/>
      <c r="AN53" s="406" t="s">
        <v>4</v>
      </c>
      <c r="AO53" s="406"/>
      <c r="AP53" s="472"/>
      <c r="AQ53" s="472"/>
      <c r="AR53" s="406" t="s">
        <v>5</v>
      </c>
      <c r="AS53" s="407"/>
    </row>
    <row r="54" spans="2:45" ht="13.9" customHeight="1" x14ac:dyDescent="0.2">
      <c r="B54" s="467"/>
      <c r="C54" s="467"/>
      <c r="D54" s="467"/>
      <c r="E54" s="467"/>
      <c r="F54" s="467"/>
      <c r="G54" s="467"/>
      <c r="H54" s="467"/>
      <c r="I54" s="467"/>
      <c r="J54" s="412" t="str">
        <f>$J$10</f>
        <v>1</v>
      </c>
      <c r="K54" s="414" t="str">
        <f>$K$10</f>
        <v>1</v>
      </c>
      <c r="L54" s="417" t="str">
        <f>$L$10</f>
        <v>1</v>
      </c>
      <c r="M54" s="420" t="str">
        <f>$M$10</f>
        <v>0</v>
      </c>
      <c r="N54" s="414" t="str">
        <f>$N$10</f>
        <v>5</v>
      </c>
      <c r="O54" s="420" t="str">
        <f>$O$10</f>
        <v>9</v>
      </c>
      <c r="P54" s="423" t="str">
        <f>$P$10</f>
        <v>3</v>
      </c>
      <c r="Q54" s="423" t="str">
        <f>$Q$10</f>
        <v>6</v>
      </c>
      <c r="R54" s="423" t="str">
        <f>$R$10</f>
        <v>0</v>
      </c>
      <c r="S54" s="423" t="str">
        <f>$S$10</f>
        <v>1</v>
      </c>
      <c r="T54" s="414" t="str">
        <f>$T$10</f>
        <v>5</v>
      </c>
      <c r="U54" s="420">
        <f>$U$10</f>
        <v>0</v>
      </c>
      <c r="V54" s="423">
        <f>$V$10</f>
        <v>0</v>
      </c>
      <c r="W54" s="414">
        <f>$W$10</f>
        <v>0</v>
      </c>
      <c r="AD54" s="11"/>
      <c r="AE54" s="11"/>
      <c r="AF54" s="11"/>
      <c r="AG54" s="11"/>
      <c r="AH54" s="11"/>
      <c r="AI54" s="11"/>
      <c r="AJ54" s="11"/>
      <c r="AL54" s="473"/>
      <c r="AM54" s="474"/>
      <c r="AN54" s="408"/>
      <c r="AO54" s="408"/>
      <c r="AP54" s="474"/>
      <c r="AQ54" s="474"/>
      <c r="AR54" s="408"/>
      <c r="AS54" s="409"/>
    </row>
    <row r="55" spans="2:45" ht="9" customHeight="1" x14ac:dyDescent="0.2">
      <c r="B55" s="467"/>
      <c r="C55" s="467"/>
      <c r="D55" s="467"/>
      <c r="E55" s="467"/>
      <c r="F55" s="467"/>
      <c r="G55" s="467"/>
      <c r="H55" s="467"/>
      <c r="I55" s="467"/>
      <c r="J55" s="413"/>
      <c r="K55" s="415"/>
      <c r="L55" s="418"/>
      <c r="M55" s="421"/>
      <c r="N55" s="415"/>
      <c r="O55" s="421"/>
      <c r="P55" s="424"/>
      <c r="Q55" s="424"/>
      <c r="R55" s="424"/>
      <c r="S55" s="424"/>
      <c r="T55" s="415"/>
      <c r="U55" s="421"/>
      <c r="V55" s="424"/>
      <c r="W55" s="415"/>
      <c r="AD55" s="11"/>
      <c r="AE55" s="11"/>
      <c r="AF55" s="11"/>
      <c r="AG55" s="11"/>
      <c r="AH55" s="11"/>
      <c r="AI55" s="11"/>
      <c r="AJ55" s="11"/>
      <c r="AL55" s="475"/>
      <c r="AM55" s="476"/>
      <c r="AN55" s="410"/>
      <c r="AO55" s="410"/>
      <c r="AP55" s="476"/>
      <c r="AQ55" s="476"/>
      <c r="AR55" s="410"/>
      <c r="AS55" s="411"/>
    </row>
    <row r="56" spans="2:45" ht="6" customHeight="1" x14ac:dyDescent="0.2">
      <c r="B56" s="468"/>
      <c r="C56" s="468"/>
      <c r="D56" s="468"/>
      <c r="E56" s="468"/>
      <c r="F56" s="468"/>
      <c r="G56" s="468"/>
      <c r="H56" s="468"/>
      <c r="I56" s="468"/>
      <c r="J56" s="413"/>
      <c r="K56" s="416"/>
      <c r="L56" s="419"/>
      <c r="M56" s="422"/>
      <c r="N56" s="416"/>
      <c r="O56" s="422"/>
      <c r="P56" s="425"/>
      <c r="Q56" s="425"/>
      <c r="R56" s="425"/>
      <c r="S56" s="425"/>
      <c r="T56" s="416"/>
      <c r="U56" s="422"/>
      <c r="V56" s="425"/>
      <c r="W56" s="416"/>
    </row>
    <row r="57" spans="2:45" ht="15" customHeight="1" x14ac:dyDescent="0.2">
      <c r="B57" s="391" t="s">
        <v>36</v>
      </c>
      <c r="C57" s="392"/>
      <c r="D57" s="392"/>
      <c r="E57" s="392"/>
      <c r="F57" s="392"/>
      <c r="G57" s="392"/>
      <c r="H57" s="392"/>
      <c r="I57" s="393"/>
      <c r="J57" s="391" t="s">
        <v>6</v>
      </c>
      <c r="K57" s="392"/>
      <c r="L57" s="392"/>
      <c r="M57" s="392"/>
      <c r="N57" s="400"/>
      <c r="O57" s="403" t="s">
        <v>37</v>
      </c>
      <c r="P57" s="392"/>
      <c r="Q57" s="392"/>
      <c r="R57" s="392"/>
      <c r="S57" s="392"/>
      <c r="T57" s="392"/>
      <c r="U57" s="393"/>
      <c r="V57" s="42" t="s">
        <v>30</v>
      </c>
      <c r="W57" s="43"/>
      <c r="X57" s="43"/>
      <c r="Y57" s="426" t="s">
        <v>83</v>
      </c>
      <c r="Z57" s="426"/>
      <c r="AA57" s="426"/>
      <c r="AB57" s="426"/>
      <c r="AC57" s="426"/>
      <c r="AD57" s="426"/>
      <c r="AE57" s="426"/>
      <c r="AF57" s="426"/>
      <c r="AG57" s="426"/>
      <c r="AH57" s="426"/>
      <c r="AI57" s="43"/>
      <c r="AJ57" s="43"/>
      <c r="AK57" s="44"/>
      <c r="AL57" s="427" t="s">
        <v>75</v>
      </c>
      <c r="AM57" s="427"/>
      <c r="AN57" s="428" t="s">
        <v>46</v>
      </c>
      <c r="AO57" s="428"/>
      <c r="AP57" s="428"/>
      <c r="AQ57" s="428"/>
      <c r="AR57" s="428"/>
      <c r="AS57" s="429"/>
    </row>
    <row r="58" spans="2:45" ht="13.9" customHeight="1" x14ac:dyDescent="0.2">
      <c r="B58" s="394"/>
      <c r="C58" s="395"/>
      <c r="D58" s="395"/>
      <c r="E58" s="395"/>
      <c r="F58" s="395"/>
      <c r="G58" s="395"/>
      <c r="H58" s="395"/>
      <c r="I58" s="396"/>
      <c r="J58" s="394"/>
      <c r="K58" s="395"/>
      <c r="L58" s="395"/>
      <c r="M58" s="395"/>
      <c r="N58" s="401"/>
      <c r="O58" s="404"/>
      <c r="P58" s="395"/>
      <c r="Q58" s="395"/>
      <c r="R58" s="395"/>
      <c r="S58" s="395"/>
      <c r="T58" s="395"/>
      <c r="U58" s="396"/>
      <c r="V58" s="430" t="s">
        <v>7</v>
      </c>
      <c r="W58" s="431"/>
      <c r="X58" s="431"/>
      <c r="Y58" s="432"/>
      <c r="Z58" s="436" t="s">
        <v>16</v>
      </c>
      <c r="AA58" s="437"/>
      <c r="AB58" s="437"/>
      <c r="AC58" s="438"/>
      <c r="AD58" s="442" t="s">
        <v>17</v>
      </c>
      <c r="AE58" s="443"/>
      <c r="AF58" s="443"/>
      <c r="AG58" s="444"/>
      <c r="AH58" s="604" t="s">
        <v>41</v>
      </c>
      <c r="AI58" s="406"/>
      <c r="AJ58" s="406"/>
      <c r="AK58" s="407"/>
      <c r="AL58" s="454" t="s">
        <v>38</v>
      </c>
      <c r="AM58" s="454"/>
      <c r="AN58" s="456" t="s">
        <v>19</v>
      </c>
      <c r="AO58" s="457"/>
      <c r="AP58" s="457"/>
      <c r="AQ58" s="457"/>
      <c r="AR58" s="458"/>
      <c r="AS58" s="459"/>
    </row>
    <row r="59" spans="2:45" ht="13.9" customHeight="1" x14ac:dyDescent="0.2">
      <c r="B59" s="599"/>
      <c r="C59" s="600"/>
      <c r="D59" s="600"/>
      <c r="E59" s="600"/>
      <c r="F59" s="600"/>
      <c r="G59" s="600"/>
      <c r="H59" s="600"/>
      <c r="I59" s="601"/>
      <c r="J59" s="599"/>
      <c r="K59" s="600"/>
      <c r="L59" s="600"/>
      <c r="M59" s="600"/>
      <c r="N59" s="602"/>
      <c r="O59" s="603"/>
      <c r="P59" s="600"/>
      <c r="Q59" s="600"/>
      <c r="R59" s="600"/>
      <c r="S59" s="600"/>
      <c r="T59" s="600"/>
      <c r="U59" s="601"/>
      <c r="V59" s="433"/>
      <c r="W59" s="434"/>
      <c r="X59" s="434"/>
      <c r="Y59" s="435"/>
      <c r="Z59" s="439"/>
      <c r="AA59" s="440"/>
      <c r="AB59" s="440"/>
      <c r="AC59" s="441"/>
      <c r="AD59" s="445"/>
      <c r="AE59" s="446"/>
      <c r="AF59" s="446"/>
      <c r="AG59" s="447"/>
      <c r="AH59" s="605"/>
      <c r="AI59" s="410"/>
      <c r="AJ59" s="410"/>
      <c r="AK59" s="411"/>
      <c r="AL59" s="455"/>
      <c r="AM59" s="455"/>
      <c r="AN59" s="389"/>
      <c r="AO59" s="389"/>
      <c r="AP59" s="389"/>
      <c r="AQ59" s="389"/>
      <c r="AR59" s="389"/>
      <c r="AS59" s="390"/>
    </row>
    <row r="60" spans="2:45" ht="18" customHeight="1" x14ac:dyDescent="0.2">
      <c r="B60" s="592">
        <f>'36【機械装置組立又は据付の事業(その他)】(入力用)'!B60</f>
        <v>0</v>
      </c>
      <c r="C60" s="593"/>
      <c r="D60" s="593"/>
      <c r="E60" s="593"/>
      <c r="F60" s="593"/>
      <c r="G60" s="593"/>
      <c r="H60" s="593"/>
      <c r="I60" s="594"/>
      <c r="J60" s="592">
        <f>'36【機械装置組立又は据付の事業(組立又は取付)】(入力用)'!J60</f>
        <v>0</v>
      </c>
      <c r="K60" s="593"/>
      <c r="L60" s="593"/>
      <c r="M60" s="593"/>
      <c r="N60" s="595"/>
      <c r="O60" s="47">
        <f>'36【機械装置組立又は据付の事業(その他)】(入力用)'!O60</f>
        <v>0</v>
      </c>
      <c r="P60" s="48" t="s">
        <v>31</v>
      </c>
      <c r="Q60" s="47">
        <f>'36【機械装置組立又は据付の事業(その他)】(入力用)'!Q60</f>
        <v>0</v>
      </c>
      <c r="R60" s="48" t="s">
        <v>32</v>
      </c>
      <c r="S60" s="47">
        <f>'36【機械装置組立又は据付の事業(その他)】(入力用)'!S60</f>
        <v>0</v>
      </c>
      <c r="T60" s="377" t="s">
        <v>33</v>
      </c>
      <c r="U60" s="377"/>
      <c r="V60" s="378">
        <f>'35【建築事業】（入力用）'!V60</f>
        <v>0</v>
      </c>
      <c r="W60" s="379"/>
      <c r="X60" s="379"/>
      <c r="Y60" s="49" t="s">
        <v>8</v>
      </c>
      <c r="Z60" s="55"/>
      <c r="AA60" s="56"/>
      <c r="AB60" s="56"/>
      <c r="AC60" s="49" t="s">
        <v>8</v>
      </c>
      <c r="AD60" s="55"/>
      <c r="AE60" s="56"/>
      <c r="AF60" s="56"/>
      <c r="AG60" s="52" t="s">
        <v>8</v>
      </c>
      <c r="AH60" s="596">
        <f>'35【建築事業】（入力用）'!AH60</f>
        <v>0</v>
      </c>
      <c r="AI60" s="597"/>
      <c r="AJ60" s="597"/>
      <c r="AK60" s="598"/>
      <c r="AL60" s="55"/>
      <c r="AM60" s="57"/>
      <c r="AN60" s="365">
        <f>'35【建築事業】（入力用）'!AN60</f>
        <v>0</v>
      </c>
      <c r="AO60" s="366"/>
      <c r="AP60" s="366"/>
      <c r="AQ60" s="366"/>
      <c r="AR60" s="366"/>
      <c r="AS60" s="52" t="s">
        <v>8</v>
      </c>
    </row>
    <row r="61" spans="2:45" ht="18" customHeight="1" x14ac:dyDescent="0.2">
      <c r="B61" s="586"/>
      <c r="C61" s="587"/>
      <c r="D61" s="587"/>
      <c r="E61" s="587"/>
      <c r="F61" s="587"/>
      <c r="G61" s="587"/>
      <c r="H61" s="587"/>
      <c r="I61" s="588"/>
      <c r="J61" s="586"/>
      <c r="K61" s="587"/>
      <c r="L61" s="587"/>
      <c r="M61" s="587"/>
      <c r="N61" s="590"/>
      <c r="O61" s="27">
        <f>'36【機械装置組立又は据付の事業(その他)】(入力用)'!O61</f>
        <v>0</v>
      </c>
      <c r="P61" s="33" t="s">
        <v>31</v>
      </c>
      <c r="Q61" s="27">
        <f>'36【機械装置組立又は据付の事業(その他)】(入力用)'!Q61</f>
        <v>0</v>
      </c>
      <c r="R61" s="33" t="s">
        <v>32</v>
      </c>
      <c r="S61" s="27">
        <f>'36【機械装置組立又は据付の事業(その他)】(入力用)'!S61</f>
        <v>0</v>
      </c>
      <c r="T61" s="591" t="s">
        <v>34</v>
      </c>
      <c r="U61" s="591"/>
      <c r="V61" s="342">
        <f>'36【機械装置組立又は据付の事業(その他)】(入力用)'!V61</f>
        <v>0</v>
      </c>
      <c r="W61" s="343"/>
      <c r="X61" s="343"/>
      <c r="Y61" s="343"/>
      <c r="Z61" s="342">
        <f>'36【機械装置組立又は据付の事業(その他)】(入力用)'!Z61</f>
        <v>0</v>
      </c>
      <c r="AA61" s="343"/>
      <c r="AB61" s="343"/>
      <c r="AC61" s="343"/>
      <c r="AD61" s="342">
        <f>'36【機械装置組立又は据付の事業(その他)】(入力用)'!AD61</f>
        <v>0</v>
      </c>
      <c r="AE61" s="343"/>
      <c r="AF61" s="343"/>
      <c r="AG61" s="344"/>
      <c r="AH61" s="340">
        <f>'36【機械装置組立又は据付の事業(その他)】(入力用)'!AH61</f>
        <v>0</v>
      </c>
      <c r="AI61" s="341"/>
      <c r="AJ61" s="341"/>
      <c r="AK61" s="368"/>
      <c r="AL61" s="345" t="str">
        <f>'36【機械装置組立又は据付の事業(その他)】(入力用)'!AL61</f>
        <v/>
      </c>
      <c r="AM61" s="582"/>
      <c r="AN61" s="342">
        <f>'36【機械装置組立又は据付の事業(その他)】(入力用)'!AN61</f>
        <v>0</v>
      </c>
      <c r="AO61" s="343"/>
      <c r="AP61" s="343"/>
      <c r="AQ61" s="343"/>
      <c r="AR61" s="343"/>
      <c r="AS61" s="35"/>
    </row>
    <row r="62" spans="2:45" ht="18" customHeight="1" x14ac:dyDescent="0.2">
      <c r="B62" s="583">
        <f>'36【機械装置組立又は据付の事業(その他)】(入力用)'!B62</f>
        <v>0</v>
      </c>
      <c r="C62" s="584"/>
      <c r="D62" s="584"/>
      <c r="E62" s="584"/>
      <c r="F62" s="584"/>
      <c r="G62" s="584"/>
      <c r="H62" s="584"/>
      <c r="I62" s="585"/>
      <c r="J62" s="583">
        <f>'36【機械装置組立又は据付の事業(組立又は取付)】(入力用)'!J62</f>
        <v>0</v>
      </c>
      <c r="K62" s="584"/>
      <c r="L62" s="584"/>
      <c r="M62" s="584"/>
      <c r="N62" s="589"/>
      <c r="O62" s="26">
        <f>'36【機械装置組立又は据付の事業(その他)】(入力用)'!O62</f>
        <v>0</v>
      </c>
      <c r="P62" s="11" t="s">
        <v>31</v>
      </c>
      <c r="Q62" s="26">
        <f>'36【機械装置組立又は据付の事業(その他)】(入力用)'!Q62</f>
        <v>0</v>
      </c>
      <c r="R62" s="11" t="s">
        <v>32</v>
      </c>
      <c r="S62" s="26">
        <f>'36【機械装置組立又は据付の事業(その他)】(入力用)'!S62</f>
        <v>0</v>
      </c>
      <c r="T62" s="380" t="s">
        <v>33</v>
      </c>
      <c r="U62" s="380"/>
      <c r="V62" s="378">
        <f>'35【建築事業】（入力用）'!V62</f>
        <v>0</v>
      </c>
      <c r="W62" s="379"/>
      <c r="X62" s="379"/>
      <c r="Y62" s="54"/>
      <c r="Z62" s="55"/>
      <c r="AA62" s="56"/>
      <c r="AB62" s="56"/>
      <c r="AC62" s="54"/>
      <c r="AD62" s="55"/>
      <c r="AE62" s="56"/>
      <c r="AF62" s="56"/>
      <c r="AG62" s="54"/>
      <c r="AH62" s="365">
        <f>'35【建築事業】（入力用）'!AH62</f>
        <v>0</v>
      </c>
      <c r="AI62" s="366"/>
      <c r="AJ62" s="366"/>
      <c r="AK62" s="367"/>
      <c r="AL62" s="148"/>
      <c r="AM62" s="149"/>
      <c r="AN62" s="365">
        <f>'35【建築事業】（入力用）'!AN62</f>
        <v>0</v>
      </c>
      <c r="AO62" s="366"/>
      <c r="AP62" s="366"/>
      <c r="AQ62" s="366"/>
      <c r="AR62" s="366"/>
      <c r="AS62" s="58"/>
    </row>
    <row r="63" spans="2:45" ht="18" customHeight="1" x14ac:dyDescent="0.2">
      <c r="B63" s="586"/>
      <c r="C63" s="587"/>
      <c r="D63" s="587"/>
      <c r="E63" s="587"/>
      <c r="F63" s="587"/>
      <c r="G63" s="587"/>
      <c r="H63" s="587"/>
      <c r="I63" s="588"/>
      <c r="J63" s="586"/>
      <c r="K63" s="587"/>
      <c r="L63" s="587"/>
      <c r="M63" s="587"/>
      <c r="N63" s="590"/>
      <c r="O63" s="27">
        <f>'36【機械装置組立又は据付の事業(その他)】(入力用)'!O63</f>
        <v>0</v>
      </c>
      <c r="P63" s="33" t="s">
        <v>31</v>
      </c>
      <c r="Q63" s="27">
        <f>'36【機械装置組立又は据付の事業(その他)】(入力用)'!Q63</f>
        <v>0</v>
      </c>
      <c r="R63" s="33" t="s">
        <v>32</v>
      </c>
      <c r="S63" s="27">
        <f>'36【機械装置組立又は据付の事業(その他)】(入力用)'!S63</f>
        <v>0</v>
      </c>
      <c r="T63" s="591" t="s">
        <v>34</v>
      </c>
      <c r="U63" s="591"/>
      <c r="V63" s="340">
        <f>'36【機械装置組立又は据付の事業(その他)】(入力用)'!V63</f>
        <v>0</v>
      </c>
      <c r="W63" s="341"/>
      <c r="X63" s="341"/>
      <c r="Y63" s="341"/>
      <c r="Z63" s="340">
        <f>'36【機械装置組立又は据付の事業(その他)】(入力用)'!Z63</f>
        <v>0</v>
      </c>
      <c r="AA63" s="341"/>
      <c r="AB63" s="341"/>
      <c r="AC63" s="341"/>
      <c r="AD63" s="340">
        <f>'36【機械装置組立又は据付の事業(その他)】(入力用)'!AD63</f>
        <v>0</v>
      </c>
      <c r="AE63" s="341"/>
      <c r="AF63" s="341"/>
      <c r="AG63" s="341"/>
      <c r="AH63" s="340">
        <f>'36【機械装置組立又は据付の事業(その他)】(入力用)'!AH63</f>
        <v>0</v>
      </c>
      <c r="AI63" s="341"/>
      <c r="AJ63" s="341"/>
      <c r="AK63" s="368"/>
      <c r="AL63" s="345" t="str">
        <f>'36【機械装置組立又は据付の事業(その他)】(入力用)'!AL63</f>
        <v/>
      </c>
      <c r="AM63" s="582"/>
      <c r="AN63" s="342">
        <f>'36【機械装置組立又は据付の事業(その他)】(入力用)'!AN63</f>
        <v>0</v>
      </c>
      <c r="AO63" s="343"/>
      <c r="AP63" s="343"/>
      <c r="AQ63" s="343"/>
      <c r="AR63" s="343"/>
      <c r="AS63" s="35"/>
    </row>
    <row r="64" spans="2:45" ht="18" customHeight="1" x14ac:dyDescent="0.2">
      <c r="B64" s="583">
        <f>'36【機械装置組立又は据付の事業(その他)】(入力用)'!B64</f>
        <v>0</v>
      </c>
      <c r="C64" s="584"/>
      <c r="D64" s="584"/>
      <c r="E64" s="584"/>
      <c r="F64" s="584"/>
      <c r="G64" s="584"/>
      <c r="H64" s="584"/>
      <c r="I64" s="585"/>
      <c r="J64" s="583">
        <f>'36【機械装置組立又は据付の事業(組立又は取付)】(入力用)'!J64</f>
        <v>0</v>
      </c>
      <c r="K64" s="584"/>
      <c r="L64" s="584"/>
      <c r="M64" s="584"/>
      <c r="N64" s="589"/>
      <c r="O64" s="26">
        <f>'36【機械装置組立又は据付の事業(その他)】(入力用)'!O64</f>
        <v>0</v>
      </c>
      <c r="P64" s="11" t="s">
        <v>31</v>
      </c>
      <c r="Q64" s="26">
        <f>'36【機械装置組立又は据付の事業(その他)】(入力用)'!Q64</f>
        <v>0</v>
      </c>
      <c r="R64" s="11" t="s">
        <v>32</v>
      </c>
      <c r="S64" s="26">
        <f>'36【機械装置組立又は据付の事業(その他)】(入力用)'!S64</f>
        <v>0</v>
      </c>
      <c r="T64" s="380" t="s">
        <v>33</v>
      </c>
      <c r="U64" s="380"/>
      <c r="V64" s="378">
        <f>'35【建築事業】（入力用）'!V64</f>
        <v>0</v>
      </c>
      <c r="W64" s="379"/>
      <c r="X64" s="379"/>
      <c r="Y64" s="54"/>
      <c r="Z64" s="55"/>
      <c r="AA64" s="56"/>
      <c r="AB64" s="56"/>
      <c r="AC64" s="54"/>
      <c r="AD64" s="55"/>
      <c r="AE64" s="56"/>
      <c r="AF64" s="56"/>
      <c r="AG64" s="54"/>
      <c r="AH64" s="365">
        <f>'35【建築事業】（入力用）'!AH64</f>
        <v>0</v>
      </c>
      <c r="AI64" s="366"/>
      <c r="AJ64" s="366"/>
      <c r="AK64" s="367"/>
      <c r="AL64" s="148"/>
      <c r="AM64" s="149"/>
      <c r="AN64" s="365">
        <f>'35【建築事業】（入力用）'!AN64</f>
        <v>0</v>
      </c>
      <c r="AO64" s="366"/>
      <c r="AP64" s="366"/>
      <c r="AQ64" s="366"/>
      <c r="AR64" s="366"/>
      <c r="AS64" s="58"/>
    </row>
    <row r="65" spans="2:45" ht="18" customHeight="1" x14ac:dyDescent="0.2">
      <c r="B65" s="586"/>
      <c r="C65" s="587"/>
      <c r="D65" s="587"/>
      <c r="E65" s="587"/>
      <c r="F65" s="587"/>
      <c r="G65" s="587"/>
      <c r="H65" s="587"/>
      <c r="I65" s="588"/>
      <c r="J65" s="586"/>
      <c r="K65" s="587"/>
      <c r="L65" s="587"/>
      <c r="M65" s="587"/>
      <c r="N65" s="590"/>
      <c r="O65" s="27">
        <f>'36【機械装置組立又は据付の事業(その他)】(入力用)'!O65</f>
        <v>0</v>
      </c>
      <c r="P65" s="33" t="s">
        <v>31</v>
      </c>
      <c r="Q65" s="27">
        <f>'36【機械装置組立又は据付の事業(その他)】(入力用)'!Q65</f>
        <v>0</v>
      </c>
      <c r="R65" s="33" t="s">
        <v>32</v>
      </c>
      <c r="S65" s="27">
        <f>'36【機械装置組立又は据付の事業(その他)】(入力用)'!S65</f>
        <v>0</v>
      </c>
      <c r="T65" s="591" t="s">
        <v>34</v>
      </c>
      <c r="U65" s="591"/>
      <c r="V65" s="340">
        <f>'36【機械装置組立又は据付の事業(その他)】(入力用)'!V65</f>
        <v>0</v>
      </c>
      <c r="W65" s="341"/>
      <c r="X65" s="341"/>
      <c r="Y65" s="341"/>
      <c r="Z65" s="340">
        <f>'36【機械装置組立又は据付の事業(その他)】(入力用)'!Z65</f>
        <v>0</v>
      </c>
      <c r="AA65" s="341"/>
      <c r="AB65" s="341"/>
      <c r="AC65" s="341"/>
      <c r="AD65" s="340">
        <f>'36【機械装置組立又は据付の事業(その他)】(入力用)'!AD65</f>
        <v>0</v>
      </c>
      <c r="AE65" s="341"/>
      <c r="AF65" s="341"/>
      <c r="AG65" s="341"/>
      <c r="AH65" s="340">
        <f>'36【機械装置組立又は据付の事業(その他)】(入力用)'!AH65</f>
        <v>0</v>
      </c>
      <c r="AI65" s="341"/>
      <c r="AJ65" s="341"/>
      <c r="AK65" s="368"/>
      <c r="AL65" s="345" t="str">
        <f>'36【機械装置組立又は据付の事業(その他)】(入力用)'!AL65</f>
        <v/>
      </c>
      <c r="AM65" s="582"/>
      <c r="AN65" s="342">
        <f>'36【機械装置組立又は据付の事業(その他)】(入力用)'!AN65</f>
        <v>0</v>
      </c>
      <c r="AO65" s="343"/>
      <c r="AP65" s="343"/>
      <c r="AQ65" s="343"/>
      <c r="AR65" s="343"/>
      <c r="AS65" s="35"/>
    </row>
    <row r="66" spans="2:45" ht="18" customHeight="1" x14ac:dyDescent="0.2">
      <c r="B66" s="583">
        <f>'36【機械装置組立又は据付の事業(その他)】(入力用)'!B66</f>
        <v>0</v>
      </c>
      <c r="C66" s="584"/>
      <c r="D66" s="584"/>
      <c r="E66" s="584"/>
      <c r="F66" s="584"/>
      <c r="G66" s="584"/>
      <c r="H66" s="584"/>
      <c r="I66" s="585"/>
      <c r="J66" s="583">
        <f>'36【機械装置組立又は据付の事業(組立又は取付)】(入力用)'!J66</f>
        <v>0</v>
      </c>
      <c r="K66" s="584"/>
      <c r="L66" s="584"/>
      <c r="M66" s="584"/>
      <c r="N66" s="589"/>
      <c r="O66" s="26">
        <f>'36【機械装置組立又は据付の事業(その他)】(入力用)'!O66</f>
        <v>0</v>
      </c>
      <c r="P66" s="11" t="s">
        <v>31</v>
      </c>
      <c r="Q66" s="26">
        <f>'36【機械装置組立又は据付の事業(その他)】(入力用)'!Q66</f>
        <v>0</v>
      </c>
      <c r="R66" s="11" t="s">
        <v>32</v>
      </c>
      <c r="S66" s="26">
        <f>'36【機械装置組立又は据付の事業(その他)】(入力用)'!S66</f>
        <v>0</v>
      </c>
      <c r="T66" s="380" t="s">
        <v>33</v>
      </c>
      <c r="U66" s="380"/>
      <c r="V66" s="378">
        <f>'35【建築事業】（入力用）'!V66</f>
        <v>0</v>
      </c>
      <c r="W66" s="379"/>
      <c r="X66" s="379"/>
      <c r="Y66" s="54"/>
      <c r="Z66" s="55"/>
      <c r="AA66" s="56"/>
      <c r="AB66" s="56"/>
      <c r="AC66" s="54"/>
      <c r="AD66" s="55"/>
      <c r="AE66" s="56"/>
      <c r="AF66" s="56"/>
      <c r="AG66" s="54"/>
      <c r="AH66" s="365">
        <f>'35【建築事業】（入力用）'!AH66</f>
        <v>0</v>
      </c>
      <c r="AI66" s="366"/>
      <c r="AJ66" s="366"/>
      <c r="AK66" s="367"/>
      <c r="AL66" s="148"/>
      <c r="AM66" s="149"/>
      <c r="AN66" s="365">
        <f>'35【建築事業】（入力用）'!AN66</f>
        <v>0</v>
      </c>
      <c r="AO66" s="366"/>
      <c r="AP66" s="366"/>
      <c r="AQ66" s="366"/>
      <c r="AR66" s="366"/>
      <c r="AS66" s="58"/>
    </row>
    <row r="67" spans="2:45" ht="18" customHeight="1" x14ac:dyDescent="0.2">
      <c r="B67" s="586"/>
      <c r="C67" s="587"/>
      <c r="D67" s="587"/>
      <c r="E67" s="587"/>
      <c r="F67" s="587"/>
      <c r="G67" s="587"/>
      <c r="H67" s="587"/>
      <c r="I67" s="588"/>
      <c r="J67" s="586"/>
      <c r="K67" s="587"/>
      <c r="L67" s="587"/>
      <c r="M67" s="587"/>
      <c r="N67" s="590"/>
      <c r="O67" s="27">
        <f>'36【機械装置組立又は据付の事業(その他)】(入力用)'!O67</f>
        <v>0</v>
      </c>
      <c r="P67" s="33" t="s">
        <v>31</v>
      </c>
      <c r="Q67" s="27">
        <f>'36【機械装置組立又は据付の事業(その他)】(入力用)'!Q67</f>
        <v>0</v>
      </c>
      <c r="R67" s="33" t="s">
        <v>32</v>
      </c>
      <c r="S67" s="27">
        <f>'36【機械装置組立又は据付の事業(その他)】(入力用)'!S67</f>
        <v>0</v>
      </c>
      <c r="T67" s="591" t="s">
        <v>34</v>
      </c>
      <c r="U67" s="591"/>
      <c r="V67" s="340">
        <f>'36【機械装置組立又は据付の事業(その他)】(入力用)'!V67</f>
        <v>0</v>
      </c>
      <c r="W67" s="341"/>
      <c r="X67" s="341"/>
      <c r="Y67" s="341"/>
      <c r="Z67" s="340">
        <f>'36【機械装置組立又は据付の事業(その他)】(入力用)'!Z67</f>
        <v>0</v>
      </c>
      <c r="AA67" s="341"/>
      <c r="AB67" s="341"/>
      <c r="AC67" s="341"/>
      <c r="AD67" s="340">
        <f>'36【機械装置組立又は据付の事業(その他)】(入力用)'!AD67</f>
        <v>0</v>
      </c>
      <c r="AE67" s="341"/>
      <c r="AF67" s="341"/>
      <c r="AG67" s="341"/>
      <c r="AH67" s="340">
        <f>'36【機械装置組立又は据付の事業(その他)】(入力用)'!AH67</f>
        <v>0</v>
      </c>
      <c r="AI67" s="341"/>
      <c r="AJ67" s="341"/>
      <c r="AK67" s="368"/>
      <c r="AL67" s="345" t="str">
        <f>'36【機械装置組立又は据付の事業(その他)】(入力用)'!AL67</f>
        <v/>
      </c>
      <c r="AM67" s="582"/>
      <c r="AN67" s="342">
        <f>'36【機械装置組立又は据付の事業(その他)】(入力用)'!AN67</f>
        <v>0</v>
      </c>
      <c r="AO67" s="343"/>
      <c r="AP67" s="343"/>
      <c r="AQ67" s="343"/>
      <c r="AR67" s="343"/>
      <c r="AS67" s="35"/>
    </row>
    <row r="68" spans="2:45" ht="18" customHeight="1" x14ac:dyDescent="0.2">
      <c r="B68" s="583">
        <f>'36【機械装置組立又は据付の事業(その他)】(入力用)'!B68</f>
        <v>0</v>
      </c>
      <c r="C68" s="584"/>
      <c r="D68" s="584"/>
      <c r="E68" s="584"/>
      <c r="F68" s="584"/>
      <c r="G68" s="584"/>
      <c r="H68" s="584"/>
      <c r="I68" s="585"/>
      <c r="J68" s="583">
        <f>'36【機械装置組立又は据付の事業(組立又は取付)】(入力用)'!J68</f>
        <v>0</v>
      </c>
      <c r="K68" s="584"/>
      <c r="L68" s="584"/>
      <c r="M68" s="584"/>
      <c r="N68" s="589"/>
      <c r="O68" s="26">
        <f>'36【機械装置組立又は据付の事業(その他)】(入力用)'!O68</f>
        <v>0</v>
      </c>
      <c r="P68" s="11" t="s">
        <v>31</v>
      </c>
      <c r="Q68" s="26">
        <f>'36【機械装置組立又は据付の事業(その他)】(入力用)'!Q68</f>
        <v>0</v>
      </c>
      <c r="R68" s="11" t="s">
        <v>32</v>
      </c>
      <c r="S68" s="26">
        <f>'36【機械装置組立又は据付の事業(その他)】(入力用)'!S68</f>
        <v>0</v>
      </c>
      <c r="T68" s="380" t="s">
        <v>33</v>
      </c>
      <c r="U68" s="380"/>
      <c r="V68" s="378">
        <f>'35【建築事業】（入力用）'!V68</f>
        <v>0</v>
      </c>
      <c r="W68" s="379"/>
      <c r="X68" s="379"/>
      <c r="Y68" s="54"/>
      <c r="Z68" s="55"/>
      <c r="AA68" s="56"/>
      <c r="AB68" s="56"/>
      <c r="AC68" s="54"/>
      <c r="AD68" s="55"/>
      <c r="AE68" s="56"/>
      <c r="AF68" s="56"/>
      <c r="AG68" s="54"/>
      <c r="AH68" s="365">
        <f>'35【建築事業】（入力用）'!AH68</f>
        <v>0</v>
      </c>
      <c r="AI68" s="366"/>
      <c r="AJ68" s="366"/>
      <c r="AK68" s="367"/>
      <c r="AL68" s="148"/>
      <c r="AM68" s="149"/>
      <c r="AN68" s="365">
        <f>'35【建築事業】（入力用）'!AN68</f>
        <v>0</v>
      </c>
      <c r="AO68" s="366"/>
      <c r="AP68" s="366"/>
      <c r="AQ68" s="366"/>
      <c r="AR68" s="366"/>
      <c r="AS68" s="58"/>
    </row>
    <row r="69" spans="2:45" ht="18" customHeight="1" x14ac:dyDescent="0.2">
      <c r="B69" s="586"/>
      <c r="C69" s="587"/>
      <c r="D69" s="587"/>
      <c r="E69" s="587"/>
      <c r="F69" s="587"/>
      <c r="G69" s="587"/>
      <c r="H69" s="587"/>
      <c r="I69" s="588"/>
      <c r="J69" s="586"/>
      <c r="K69" s="587"/>
      <c r="L69" s="587"/>
      <c r="M69" s="587"/>
      <c r="N69" s="590"/>
      <c r="O69" s="27">
        <f>'36【機械装置組立又は据付の事業(その他)】(入力用)'!O69</f>
        <v>0</v>
      </c>
      <c r="P69" s="33" t="s">
        <v>31</v>
      </c>
      <c r="Q69" s="27">
        <f>'36【機械装置組立又は据付の事業(その他)】(入力用)'!Q69</f>
        <v>0</v>
      </c>
      <c r="R69" s="33" t="s">
        <v>32</v>
      </c>
      <c r="S69" s="27">
        <f>'36【機械装置組立又は据付の事業(その他)】(入力用)'!S69</f>
        <v>0</v>
      </c>
      <c r="T69" s="591" t="s">
        <v>34</v>
      </c>
      <c r="U69" s="591"/>
      <c r="V69" s="340">
        <f>'36【機械装置組立又は据付の事業(その他)】(入力用)'!V69</f>
        <v>0</v>
      </c>
      <c r="W69" s="341"/>
      <c r="X69" s="341"/>
      <c r="Y69" s="341"/>
      <c r="Z69" s="340">
        <f>'36【機械装置組立又は据付の事業(その他)】(入力用)'!Z69</f>
        <v>0</v>
      </c>
      <c r="AA69" s="341"/>
      <c r="AB69" s="341"/>
      <c r="AC69" s="341"/>
      <c r="AD69" s="340">
        <f>'36【機械装置組立又は据付の事業(その他)】(入力用)'!AD69</f>
        <v>0</v>
      </c>
      <c r="AE69" s="341"/>
      <c r="AF69" s="341"/>
      <c r="AG69" s="341"/>
      <c r="AH69" s="340">
        <f>'36【機械装置組立又は据付の事業(その他)】(入力用)'!AH69</f>
        <v>0</v>
      </c>
      <c r="AI69" s="341"/>
      <c r="AJ69" s="341"/>
      <c r="AK69" s="368"/>
      <c r="AL69" s="345" t="str">
        <f>'36【機械装置組立又は据付の事業(その他)】(入力用)'!AL69</f>
        <v/>
      </c>
      <c r="AM69" s="582"/>
      <c r="AN69" s="342">
        <f>'36【機械装置組立又は据付の事業(その他)】(入力用)'!AN69</f>
        <v>0</v>
      </c>
      <c r="AO69" s="343"/>
      <c r="AP69" s="343"/>
      <c r="AQ69" s="343"/>
      <c r="AR69" s="343"/>
      <c r="AS69" s="35"/>
    </row>
    <row r="70" spans="2:45" ht="18" customHeight="1" x14ac:dyDescent="0.2">
      <c r="B70" s="583">
        <f>'36【機械装置組立又は据付の事業(その他)】(入力用)'!B70</f>
        <v>0</v>
      </c>
      <c r="C70" s="584"/>
      <c r="D70" s="584"/>
      <c r="E70" s="584"/>
      <c r="F70" s="584"/>
      <c r="G70" s="584"/>
      <c r="H70" s="584"/>
      <c r="I70" s="585"/>
      <c r="J70" s="583">
        <f>'36【機械装置組立又は据付の事業(組立又は取付)】(入力用)'!J70</f>
        <v>0</v>
      </c>
      <c r="K70" s="584"/>
      <c r="L70" s="584"/>
      <c r="M70" s="584"/>
      <c r="N70" s="589"/>
      <c r="O70" s="26">
        <f>'36【機械装置組立又は据付の事業(その他)】(入力用)'!O70</f>
        <v>0</v>
      </c>
      <c r="P70" s="11" t="s">
        <v>31</v>
      </c>
      <c r="Q70" s="26">
        <f>'36【機械装置組立又は据付の事業(その他)】(入力用)'!Q70</f>
        <v>0</v>
      </c>
      <c r="R70" s="11" t="s">
        <v>32</v>
      </c>
      <c r="S70" s="26">
        <f>'36【機械装置組立又は据付の事業(その他)】(入力用)'!S70</f>
        <v>0</v>
      </c>
      <c r="T70" s="380" t="s">
        <v>33</v>
      </c>
      <c r="U70" s="380"/>
      <c r="V70" s="378">
        <f>'35【建築事業】（入力用）'!V70</f>
        <v>0</v>
      </c>
      <c r="W70" s="379"/>
      <c r="X70" s="379"/>
      <c r="Y70" s="54"/>
      <c r="Z70" s="55"/>
      <c r="AA70" s="56"/>
      <c r="AB70" s="56"/>
      <c r="AC70" s="54"/>
      <c r="AD70" s="55"/>
      <c r="AE70" s="56"/>
      <c r="AF70" s="56"/>
      <c r="AG70" s="54"/>
      <c r="AH70" s="365">
        <f>'35【建築事業】（入力用）'!AH70</f>
        <v>0</v>
      </c>
      <c r="AI70" s="366"/>
      <c r="AJ70" s="366"/>
      <c r="AK70" s="367"/>
      <c r="AL70" s="148"/>
      <c r="AM70" s="149"/>
      <c r="AN70" s="365">
        <f>'35【建築事業】（入力用）'!AN70</f>
        <v>0</v>
      </c>
      <c r="AO70" s="366"/>
      <c r="AP70" s="366"/>
      <c r="AQ70" s="366"/>
      <c r="AR70" s="366"/>
      <c r="AS70" s="58"/>
    </row>
    <row r="71" spans="2:45" ht="18" customHeight="1" x14ac:dyDescent="0.2">
      <c r="B71" s="586"/>
      <c r="C71" s="587"/>
      <c r="D71" s="587"/>
      <c r="E71" s="587"/>
      <c r="F71" s="587"/>
      <c r="G71" s="587"/>
      <c r="H71" s="587"/>
      <c r="I71" s="588"/>
      <c r="J71" s="586"/>
      <c r="K71" s="587"/>
      <c r="L71" s="587"/>
      <c r="M71" s="587"/>
      <c r="N71" s="590"/>
      <c r="O71" s="27">
        <f>'36【機械装置組立又は据付の事業(その他)】(入力用)'!O71</f>
        <v>0</v>
      </c>
      <c r="P71" s="33" t="s">
        <v>31</v>
      </c>
      <c r="Q71" s="27">
        <f>'36【機械装置組立又は据付の事業(その他)】(入力用)'!Q71</f>
        <v>0</v>
      </c>
      <c r="R71" s="33" t="s">
        <v>32</v>
      </c>
      <c r="S71" s="27">
        <f>'36【機械装置組立又は据付の事業(その他)】(入力用)'!S71</f>
        <v>0</v>
      </c>
      <c r="T71" s="591" t="s">
        <v>34</v>
      </c>
      <c r="U71" s="591"/>
      <c r="V71" s="340">
        <f>'36【機械装置組立又は据付の事業(その他)】(入力用)'!V71</f>
        <v>0</v>
      </c>
      <c r="W71" s="341"/>
      <c r="X71" s="341"/>
      <c r="Y71" s="341"/>
      <c r="Z71" s="340">
        <f>'36【機械装置組立又は据付の事業(その他)】(入力用)'!Z71</f>
        <v>0</v>
      </c>
      <c r="AA71" s="341"/>
      <c r="AB71" s="341"/>
      <c r="AC71" s="341"/>
      <c r="AD71" s="340">
        <f>'36【機械装置組立又は据付の事業(その他)】(入力用)'!AD71</f>
        <v>0</v>
      </c>
      <c r="AE71" s="341"/>
      <c r="AF71" s="341"/>
      <c r="AG71" s="341"/>
      <c r="AH71" s="340">
        <f>'36【機械装置組立又は据付の事業(その他)】(入力用)'!AH71</f>
        <v>0</v>
      </c>
      <c r="AI71" s="341"/>
      <c r="AJ71" s="341"/>
      <c r="AK71" s="368"/>
      <c r="AL71" s="345" t="str">
        <f>'36【機械装置組立又は据付の事業(その他)】(入力用)'!AL71</f>
        <v/>
      </c>
      <c r="AM71" s="582"/>
      <c r="AN71" s="342">
        <f>'36【機械装置組立又は据付の事業(その他)】(入力用)'!AN71</f>
        <v>0</v>
      </c>
      <c r="AO71" s="343"/>
      <c r="AP71" s="343"/>
      <c r="AQ71" s="343"/>
      <c r="AR71" s="343"/>
      <c r="AS71" s="35"/>
    </row>
    <row r="72" spans="2:45" ht="18" customHeight="1" x14ac:dyDescent="0.2">
      <c r="B72" s="583">
        <f>'36【機械装置組立又は据付の事業(その他)】(入力用)'!B72</f>
        <v>0</v>
      </c>
      <c r="C72" s="584"/>
      <c r="D72" s="584"/>
      <c r="E72" s="584"/>
      <c r="F72" s="584"/>
      <c r="G72" s="584"/>
      <c r="H72" s="584"/>
      <c r="I72" s="585"/>
      <c r="J72" s="583">
        <f>'36【機械装置組立又は据付の事業(組立又は取付)】(入力用)'!J72</f>
        <v>0</v>
      </c>
      <c r="K72" s="584"/>
      <c r="L72" s="584"/>
      <c r="M72" s="584"/>
      <c r="N72" s="589"/>
      <c r="O72" s="26">
        <f>'36【機械装置組立又は据付の事業(その他)】(入力用)'!O72</f>
        <v>0</v>
      </c>
      <c r="P72" s="11" t="s">
        <v>31</v>
      </c>
      <c r="Q72" s="26">
        <f>'36【機械装置組立又は据付の事業(その他)】(入力用)'!Q72</f>
        <v>0</v>
      </c>
      <c r="R72" s="11" t="s">
        <v>32</v>
      </c>
      <c r="S72" s="26">
        <f>'36【機械装置組立又は据付の事業(その他)】(入力用)'!S72</f>
        <v>0</v>
      </c>
      <c r="T72" s="380" t="s">
        <v>33</v>
      </c>
      <c r="U72" s="380"/>
      <c r="V72" s="378">
        <f>'35【建築事業】（入力用）'!V72</f>
        <v>0</v>
      </c>
      <c r="W72" s="379"/>
      <c r="X72" s="379"/>
      <c r="Y72" s="54"/>
      <c r="Z72" s="55"/>
      <c r="AA72" s="56"/>
      <c r="AB72" s="56"/>
      <c r="AC72" s="54"/>
      <c r="AD72" s="55"/>
      <c r="AE72" s="56"/>
      <c r="AF72" s="56"/>
      <c r="AG72" s="54"/>
      <c r="AH72" s="365">
        <f>'35【建築事業】（入力用）'!AH72</f>
        <v>0</v>
      </c>
      <c r="AI72" s="366"/>
      <c r="AJ72" s="366"/>
      <c r="AK72" s="367"/>
      <c r="AL72" s="148"/>
      <c r="AM72" s="149"/>
      <c r="AN72" s="365">
        <f>'35【建築事業】（入力用）'!AN72</f>
        <v>0</v>
      </c>
      <c r="AO72" s="366"/>
      <c r="AP72" s="366"/>
      <c r="AQ72" s="366"/>
      <c r="AR72" s="366"/>
      <c r="AS72" s="58"/>
    </row>
    <row r="73" spans="2:45" ht="18" customHeight="1" x14ac:dyDescent="0.2">
      <c r="B73" s="586"/>
      <c r="C73" s="587"/>
      <c r="D73" s="587"/>
      <c r="E73" s="587"/>
      <c r="F73" s="587"/>
      <c r="G73" s="587"/>
      <c r="H73" s="587"/>
      <c r="I73" s="588"/>
      <c r="J73" s="586"/>
      <c r="K73" s="587"/>
      <c r="L73" s="587"/>
      <c r="M73" s="587"/>
      <c r="N73" s="590"/>
      <c r="O73" s="27">
        <f>'36【機械装置組立又は据付の事業(その他)】(入力用)'!O73</f>
        <v>0</v>
      </c>
      <c r="P73" s="33" t="s">
        <v>31</v>
      </c>
      <c r="Q73" s="27">
        <f>'36【機械装置組立又は据付の事業(その他)】(入力用)'!Q73</f>
        <v>0</v>
      </c>
      <c r="R73" s="33" t="s">
        <v>32</v>
      </c>
      <c r="S73" s="27">
        <f>'36【機械装置組立又は据付の事業(その他)】(入力用)'!S73</f>
        <v>0</v>
      </c>
      <c r="T73" s="591" t="s">
        <v>34</v>
      </c>
      <c r="U73" s="591"/>
      <c r="V73" s="340">
        <f>'36【機械装置組立又は据付の事業(その他)】(入力用)'!V73</f>
        <v>0</v>
      </c>
      <c r="W73" s="341"/>
      <c r="X73" s="341"/>
      <c r="Y73" s="341"/>
      <c r="Z73" s="340">
        <f>'36【機械装置組立又は据付の事業(その他)】(入力用)'!Z73</f>
        <v>0</v>
      </c>
      <c r="AA73" s="341"/>
      <c r="AB73" s="341"/>
      <c r="AC73" s="341"/>
      <c r="AD73" s="340">
        <f>'36【機械装置組立又は据付の事業(その他)】(入力用)'!AD73</f>
        <v>0</v>
      </c>
      <c r="AE73" s="341"/>
      <c r="AF73" s="341"/>
      <c r="AG73" s="341"/>
      <c r="AH73" s="340">
        <f>'36【機械装置組立又は据付の事業(その他)】(入力用)'!AH73</f>
        <v>0</v>
      </c>
      <c r="AI73" s="341"/>
      <c r="AJ73" s="341"/>
      <c r="AK73" s="368"/>
      <c r="AL73" s="345" t="str">
        <f>'36【機械装置組立又は据付の事業(その他)】(入力用)'!AL73</f>
        <v/>
      </c>
      <c r="AM73" s="582"/>
      <c r="AN73" s="342">
        <f>'36【機械装置組立又は据付の事業(その他)】(入力用)'!AN73</f>
        <v>0</v>
      </c>
      <c r="AO73" s="343"/>
      <c r="AP73" s="343"/>
      <c r="AQ73" s="343"/>
      <c r="AR73" s="343"/>
      <c r="AS73" s="35"/>
    </row>
    <row r="74" spans="2:45" ht="18" customHeight="1" x14ac:dyDescent="0.2">
      <c r="B74" s="583">
        <f>'36【機械装置組立又は据付の事業(その他)】(入力用)'!B74</f>
        <v>0</v>
      </c>
      <c r="C74" s="584"/>
      <c r="D74" s="584"/>
      <c r="E74" s="584"/>
      <c r="F74" s="584"/>
      <c r="G74" s="584"/>
      <c r="H74" s="584"/>
      <c r="I74" s="585"/>
      <c r="J74" s="583">
        <f>'36【機械装置組立又は据付の事業(組立又は取付)】(入力用)'!J74</f>
        <v>0</v>
      </c>
      <c r="K74" s="584"/>
      <c r="L74" s="584"/>
      <c r="M74" s="584"/>
      <c r="N74" s="589"/>
      <c r="O74" s="26">
        <f>'36【機械装置組立又は据付の事業(その他)】(入力用)'!O74</f>
        <v>0</v>
      </c>
      <c r="P74" s="11" t="s">
        <v>31</v>
      </c>
      <c r="Q74" s="26">
        <f>'36【機械装置組立又は据付の事業(その他)】(入力用)'!Q74</f>
        <v>0</v>
      </c>
      <c r="R74" s="11" t="s">
        <v>32</v>
      </c>
      <c r="S74" s="26">
        <f>'36【機械装置組立又は据付の事業(その他)】(入力用)'!S74</f>
        <v>0</v>
      </c>
      <c r="T74" s="380" t="s">
        <v>33</v>
      </c>
      <c r="U74" s="380"/>
      <c r="V74" s="378">
        <f>'35【建築事業】（入力用）'!V74</f>
        <v>0</v>
      </c>
      <c r="W74" s="379"/>
      <c r="X74" s="379"/>
      <c r="Y74" s="54"/>
      <c r="Z74" s="55"/>
      <c r="AA74" s="56"/>
      <c r="AB74" s="56"/>
      <c r="AC74" s="54"/>
      <c r="AD74" s="55"/>
      <c r="AE74" s="56"/>
      <c r="AF74" s="56"/>
      <c r="AG74" s="54"/>
      <c r="AH74" s="365">
        <f>'35【建築事業】（入力用）'!AH74</f>
        <v>0</v>
      </c>
      <c r="AI74" s="366"/>
      <c r="AJ74" s="366"/>
      <c r="AK74" s="367"/>
      <c r="AL74" s="148"/>
      <c r="AM74" s="149"/>
      <c r="AN74" s="365">
        <f>'35【建築事業】（入力用）'!AN74</f>
        <v>0</v>
      </c>
      <c r="AO74" s="366"/>
      <c r="AP74" s="366"/>
      <c r="AQ74" s="366"/>
      <c r="AR74" s="366"/>
      <c r="AS74" s="58"/>
    </row>
    <row r="75" spans="2:45" ht="18" customHeight="1" x14ac:dyDescent="0.2">
      <c r="B75" s="586"/>
      <c r="C75" s="587"/>
      <c r="D75" s="587"/>
      <c r="E75" s="587"/>
      <c r="F75" s="587"/>
      <c r="G75" s="587"/>
      <c r="H75" s="587"/>
      <c r="I75" s="588"/>
      <c r="J75" s="586"/>
      <c r="K75" s="587"/>
      <c r="L75" s="587"/>
      <c r="M75" s="587"/>
      <c r="N75" s="590"/>
      <c r="O75" s="27">
        <f>'36【機械装置組立又は据付の事業(その他)】(入力用)'!O75</f>
        <v>0</v>
      </c>
      <c r="P75" s="33" t="s">
        <v>31</v>
      </c>
      <c r="Q75" s="27">
        <f>'36【機械装置組立又は据付の事業(その他)】(入力用)'!Q75</f>
        <v>0</v>
      </c>
      <c r="R75" s="33" t="s">
        <v>32</v>
      </c>
      <c r="S75" s="27">
        <f>'36【機械装置組立又は据付の事業(その他)】(入力用)'!S75</f>
        <v>0</v>
      </c>
      <c r="T75" s="591" t="s">
        <v>34</v>
      </c>
      <c r="U75" s="591"/>
      <c r="V75" s="340">
        <f>'36【機械装置組立又は据付の事業(その他)】(入力用)'!V75</f>
        <v>0</v>
      </c>
      <c r="W75" s="341"/>
      <c r="X75" s="341"/>
      <c r="Y75" s="341"/>
      <c r="Z75" s="340">
        <f>'36【機械装置組立又は据付の事業(その他)】(入力用)'!Z75</f>
        <v>0</v>
      </c>
      <c r="AA75" s="341"/>
      <c r="AB75" s="341"/>
      <c r="AC75" s="341"/>
      <c r="AD75" s="340">
        <f>'36【機械装置組立又は据付の事業(その他)】(入力用)'!AD75</f>
        <v>0</v>
      </c>
      <c r="AE75" s="341"/>
      <c r="AF75" s="341"/>
      <c r="AG75" s="341"/>
      <c r="AH75" s="340">
        <f>'36【機械装置組立又は据付の事業(その他)】(入力用)'!AH75</f>
        <v>0</v>
      </c>
      <c r="AI75" s="341"/>
      <c r="AJ75" s="341"/>
      <c r="AK75" s="368"/>
      <c r="AL75" s="345" t="str">
        <f>'36【機械装置組立又は据付の事業(その他)】(入力用)'!AL75</f>
        <v/>
      </c>
      <c r="AM75" s="582"/>
      <c r="AN75" s="342">
        <f>'36【機械装置組立又は据付の事業(その他)】(入力用)'!AN75</f>
        <v>0</v>
      </c>
      <c r="AO75" s="343"/>
      <c r="AP75" s="343"/>
      <c r="AQ75" s="343"/>
      <c r="AR75" s="343"/>
      <c r="AS75" s="35"/>
    </row>
    <row r="76" spans="2:45" ht="18" customHeight="1" x14ac:dyDescent="0.2">
      <c r="B76" s="583">
        <f>'36【機械装置組立又は据付の事業(その他)】(入力用)'!B76</f>
        <v>0</v>
      </c>
      <c r="C76" s="584"/>
      <c r="D76" s="584"/>
      <c r="E76" s="584"/>
      <c r="F76" s="584"/>
      <c r="G76" s="584"/>
      <c r="H76" s="584"/>
      <c r="I76" s="585"/>
      <c r="J76" s="583">
        <f>'36【機械装置組立又は据付の事業(組立又は取付)】(入力用)'!J76</f>
        <v>0</v>
      </c>
      <c r="K76" s="584"/>
      <c r="L76" s="584"/>
      <c r="M76" s="584"/>
      <c r="N76" s="589"/>
      <c r="O76" s="26">
        <f>'36【機械装置組立又は据付の事業(その他)】(入力用)'!O76</f>
        <v>0</v>
      </c>
      <c r="P76" s="11" t="s">
        <v>31</v>
      </c>
      <c r="Q76" s="26">
        <f>'36【機械装置組立又は据付の事業(その他)】(入力用)'!Q76</f>
        <v>0</v>
      </c>
      <c r="R76" s="11" t="s">
        <v>32</v>
      </c>
      <c r="S76" s="26">
        <f>'36【機械装置組立又は据付の事業(その他)】(入力用)'!S76</f>
        <v>0</v>
      </c>
      <c r="T76" s="380" t="s">
        <v>33</v>
      </c>
      <c r="U76" s="380"/>
      <c r="V76" s="378">
        <f>'35【建築事業】（入力用）'!V76</f>
        <v>0</v>
      </c>
      <c r="W76" s="379"/>
      <c r="X76" s="379"/>
      <c r="Y76" s="54"/>
      <c r="Z76" s="55"/>
      <c r="AA76" s="56"/>
      <c r="AB76" s="56"/>
      <c r="AC76" s="54"/>
      <c r="AD76" s="55"/>
      <c r="AE76" s="56"/>
      <c r="AF76" s="56"/>
      <c r="AG76" s="54"/>
      <c r="AH76" s="365">
        <f>'35【建築事業】（入力用）'!AH76</f>
        <v>0</v>
      </c>
      <c r="AI76" s="366"/>
      <c r="AJ76" s="366"/>
      <c r="AK76" s="367"/>
      <c r="AL76" s="148"/>
      <c r="AM76" s="149"/>
      <c r="AN76" s="365">
        <f>'35【建築事業】（入力用）'!AN76</f>
        <v>0</v>
      </c>
      <c r="AO76" s="366"/>
      <c r="AP76" s="366"/>
      <c r="AQ76" s="366"/>
      <c r="AR76" s="366"/>
      <c r="AS76" s="58"/>
    </row>
    <row r="77" spans="2:45" ht="18" customHeight="1" x14ac:dyDescent="0.2">
      <c r="B77" s="586"/>
      <c r="C77" s="587"/>
      <c r="D77" s="587"/>
      <c r="E77" s="587"/>
      <c r="F77" s="587"/>
      <c r="G77" s="587"/>
      <c r="H77" s="587"/>
      <c r="I77" s="588"/>
      <c r="J77" s="586"/>
      <c r="K77" s="587"/>
      <c r="L77" s="587"/>
      <c r="M77" s="587"/>
      <c r="N77" s="590"/>
      <c r="O77" s="27">
        <f>'36【機械装置組立又は据付の事業(その他)】(入力用)'!O77</f>
        <v>0</v>
      </c>
      <c r="P77" s="33" t="s">
        <v>31</v>
      </c>
      <c r="Q77" s="27">
        <f>'36【機械装置組立又は据付の事業(その他)】(入力用)'!Q77</f>
        <v>0</v>
      </c>
      <c r="R77" s="33" t="s">
        <v>32</v>
      </c>
      <c r="S77" s="27">
        <f>'36【機械装置組立又は据付の事業(その他)】(入力用)'!S77</f>
        <v>0</v>
      </c>
      <c r="T77" s="591" t="s">
        <v>34</v>
      </c>
      <c r="U77" s="591"/>
      <c r="V77" s="340">
        <f>'36【機械装置組立又は据付の事業(その他)】(入力用)'!V77</f>
        <v>0</v>
      </c>
      <c r="W77" s="341"/>
      <c r="X77" s="341"/>
      <c r="Y77" s="341"/>
      <c r="Z77" s="340">
        <f>'36【機械装置組立又は据付の事業(その他)】(入力用)'!Z77</f>
        <v>0</v>
      </c>
      <c r="AA77" s="341"/>
      <c r="AB77" s="341"/>
      <c r="AC77" s="341"/>
      <c r="AD77" s="340">
        <f>'36【機械装置組立又は据付の事業(その他)】(入力用)'!AD77</f>
        <v>0</v>
      </c>
      <c r="AE77" s="341"/>
      <c r="AF77" s="341"/>
      <c r="AG77" s="341"/>
      <c r="AH77" s="340">
        <f>'36【機械装置組立又は据付の事業(その他)】(入力用)'!AH77</f>
        <v>0</v>
      </c>
      <c r="AI77" s="341"/>
      <c r="AJ77" s="341"/>
      <c r="AK77" s="368"/>
      <c r="AL77" s="345" t="str">
        <f>'36【機械装置組立又は据付の事業(その他)】(入力用)'!AL77</f>
        <v/>
      </c>
      <c r="AM77" s="582"/>
      <c r="AN77" s="342">
        <f>'36【機械装置組立又は据付の事業(その他)】(入力用)'!AN77</f>
        <v>0</v>
      </c>
      <c r="AO77" s="343"/>
      <c r="AP77" s="343"/>
      <c r="AQ77" s="343"/>
      <c r="AR77" s="343"/>
      <c r="AS77" s="35"/>
    </row>
    <row r="78" spans="2:45" ht="18" customHeight="1" x14ac:dyDescent="0.2">
      <c r="B78" s="347" t="s">
        <v>86</v>
      </c>
      <c r="C78" s="348"/>
      <c r="D78" s="348"/>
      <c r="E78" s="349"/>
      <c r="F78" s="356" t="str">
        <f>'36【機械装置組立又は据付の事業(その他)】(入力用)'!F78</f>
        <v>36　機械装置組立又は据付の事業</v>
      </c>
      <c r="G78" s="357"/>
      <c r="H78" s="357"/>
      <c r="I78" s="357"/>
      <c r="J78" s="357"/>
      <c r="K78" s="357"/>
      <c r="L78" s="357"/>
      <c r="M78" s="357"/>
      <c r="N78" s="358"/>
      <c r="O78" s="347" t="s">
        <v>73</v>
      </c>
      <c r="P78" s="348"/>
      <c r="Q78" s="348"/>
      <c r="R78" s="348"/>
      <c r="S78" s="348"/>
      <c r="T78" s="348"/>
      <c r="U78" s="349"/>
      <c r="V78" s="365">
        <f>'35【建築事業】（入力用）'!V78</f>
        <v>0</v>
      </c>
      <c r="W78" s="366"/>
      <c r="X78" s="366"/>
      <c r="Y78" s="367"/>
      <c r="Z78" s="55"/>
      <c r="AA78" s="56"/>
      <c r="AB78" s="56"/>
      <c r="AC78" s="54"/>
      <c r="AD78" s="55"/>
      <c r="AE78" s="56"/>
      <c r="AF78" s="56"/>
      <c r="AG78" s="54"/>
      <c r="AH78" s="365">
        <f>'35【建築事業】（入力用）'!AH78</f>
        <v>0</v>
      </c>
      <c r="AI78" s="366"/>
      <c r="AJ78" s="366"/>
      <c r="AK78" s="367"/>
      <c r="AL78" s="55"/>
      <c r="AM78" s="57"/>
      <c r="AN78" s="365">
        <f>'35【建築事業】（入力用）'!AN78</f>
        <v>0</v>
      </c>
      <c r="AO78" s="366"/>
      <c r="AP78" s="366"/>
      <c r="AQ78" s="366"/>
      <c r="AR78" s="366"/>
      <c r="AS78" s="58"/>
    </row>
    <row r="79" spans="2:45" ht="18" customHeight="1" x14ac:dyDescent="0.2">
      <c r="B79" s="350"/>
      <c r="C79" s="351"/>
      <c r="D79" s="351"/>
      <c r="E79" s="352"/>
      <c r="F79" s="359"/>
      <c r="G79" s="360"/>
      <c r="H79" s="360"/>
      <c r="I79" s="360"/>
      <c r="J79" s="360"/>
      <c r="K79" s="360"/>
      <c r="L79" s="360"/>
      <c r="M79" s="360"/>
      <c r="N79" s="361"/>
      <c r="O79" s="350"/>
      <c r="P79" s="351"/>
      <c r="Q79" s="351"/>
      <c r="R79" s="351"/>
      <c r="S79" s="351"/>
      <c r="T79" s="351"/>
      <c r="U79" s="352"/>
      <c r="V79" s="580">
        <f>'36【機械装置組立又は据付の事業(その他)】(入力用)'!V79</f>
        <v>0</v>
      </c>
      <c r="W79" s="534"/>
      <c r="X79" s="534"/>
      <c r="Y79" s="535"/>
      <c r="Z79" s="580">
        <f>'36【機械装置組立又は据付の事業(その他)】(入力用)'!Z79</f>
        <v>0</v>
      </c>
      <c r="AA79" s="536"/>
      <c r="AB79" s="536"/>
      <c r="AC79" s="537"/>
      <c r="AD79" s="580">
        <f>'36【機械装置組立又は据付の事業(その他)】(入力用)'!AD79</f>
        <v>0</v>
      </c>
      <c r="AE79" s="536"/>
      <c r="AF79" s="536"/>
      <c r="AG79" s="537"/>
      <c r="AH79" s="580">
        <f>'36【機械装置組立又は据付の事業(その他)】(入力用)'!AH79</f>
        <v>0</v>
      </c>
      <c r="AI79" s="581"/>
      <c r="AJ79" s="581"/>
      <c r="AK79" s="581"/>
      <c r="AL79" s="59"/>
      <c r="AM79" s="60"/>
      <c r="AN79" s="340">
        <f>'36【機械装置組立又は据付の事業(その他)】(入力用)'!AN79</f>
        <v>0</v>
      </c>
      <c r="AO79" s="341"/>
      <c r="AP79" s="341"/>
      <c r="AQ79" s="341"/>
      <c r="AR79" s="341"/>
      <c r="AS79" s="61"/>
    </row>
    <row r="80" spans="2:45" ht="18" customHeight="1" x14ac:dyDescent="0.2">
      <c r="B80" s="353"/>
      <c r="C80" s="354"/>
      <c r="D80" s="354"/>
      <c r="E80" s="355"/>
      <c r="F80" s="362"/>
      <c r="G80" s="363"/>
      <c r="H80" s="363"/>
      <c r="I80" s="363"/>
      <c r="J80" s="363"/>
      <c r="K80" s="363"/>
      <c r="L80" s="363"/>
      <c r="M80" s="363"/>
      <c r="N80" s="364"/>
      <c r="O80" s="353"/>
      <c r="P80" s="354"/>
      <c r="Q80" s="354"/>
      <c r="R80" s="354"/>
      <c r="S80" s="354"/>
      <c r="T80" s="354"/>
      <c r="U80" s="355"/>
      <c r="V80" s="342">
        <f>'35【建築事業】（入力用）'!V80</f>
        <v>0</v>
      </c>
      <c r="W80" s="343"/>
      <c r="X80" s="343"/>
      <c r="Y80" s="344"/>
      <c r="Z80" s="342">
        <f>'35【建築事業】（入力用）'!Z80</f>
        <v>0</v>
      </c>
      <c r="AA80" s="343"/>
      <c r="AB80" s="343"/>
      <c r="AC80" s="344"/>
      <c r="AD80" s="342">
        <f>'35【建築事業】（入力用）'!AD80</f>
        <v>0</v>
      </c>
      <c r="AE80" s="343"/>
      <c r="AF80" s="343"/>
      <c r="AG80" s="344"/>
      <c r="AH80" s="342">
        <f>'35【建築事業】（入力用）'!AH80</f>
        <v>0</v>
      </c>
      <c r="AI80" s="343"/>
      <c r="AJ80" s="343"/>
      <c r="AK80" s="344"/>
      <c r="AL80" s="34"/>
      <c r="AM80" s="35"/>
      <c r="AN80" s="642">
        <f>'35【建築事業】（入力用）'!AN80</f>
        <v>0</v>
      </c>
      <c r="AO80" s="643"/>
      <c r="AP80" s="643"/>
      <c r="AQ80" s="643"/>
      <c r="AR80" s="643"/>
      <c r="AS80" s="35"/>
    </row>
    <row r="81" spans="40:44" ht="18" customHeight="1" x14ac:dyDescent="0.2">
      <c r="AN81" s="579">
        <f>'35【建築事業】（入力用）'!AN81</f>
        <v>0</v>
      </c>
      <c r="AO81" s="579"/>
      <c r="AP81" s="579"/>
      <c r="AQ81" s="579"/>
      <c r="AR81" s="579"/>
    </row>
    <row r="82" spans="40:44" ht="31.9" customHeight="1" x14ac:dyDescent="0.2">
      <c r="AN82" s="32"/>
      <c r="AO82" s="32"/>
      <c r="AP82" s="32"/>
      <c r="AQ82" s="32"/>
      <c r="AR82" s="32"/>
    </row>
  </sheetData>
  <sheetProtection selectLockedCells="1"/>
  <dataConsolidate/>
  <mergeCells count="314">
    <mergeCell ref="AN81:AR81"/>
    <mergeCell ref="Z79:AC79"/>
    <mergeCell ref="AD79:AG79"/>
    <mergeCell ref="AH79:AK79"/>
    <mergeCell ref="AN79:AR79"/>
    <mergeCell ref="V80:Y80"/>
    <mergeCell ref="Z80:AC80"/>
    <mergeCell ref="AD80:AG80"/>
    <mergeCell ref="AH80:AK80"/>
    <mergeCell ref="AN80:AR80"/>
    <mergeCell ref="B78:E80"/>
    <mergeCell ref="F78:N80"/>
    <mergeCell ref="O78:U80"/>
    <mergeCell ref="V78:Y78"/>
    <mergeCell ref="AH78:AK78"/>
    <mergeCell ref="AN78:AR78"/>
    <mergeCell ref="V79:Y79"/>
    <mergeCell ref="B76:I77"/>
    <mergeCell ref="J76:N77"/>
    <mergeCell ref="T76:U76"/>
    <mergeCell ref="V76:X76"/>
    <mergeCell ref="AH76:AK76"/>
    <mergeCell ref="AN76:AR76"/>
    <mergeCell ref="T77:U77"/>
    <mergeCell ref="V77:Y77"/>
    <mergeCell ref="Z77:AC77"/>
    <mergeCell ref="AD77:AG77"/>
    <mergeCell ref="Z75:AC75"/>
    <mergeCell ref="AD75:AG75"/>
    <mergeCell ref="AH75:AK75"/>
    <mergeCell ref="AL75:AM75"/>
    <mergeCell ref="AN75:AR75"/>
    <mergeCell ref="AH73:AK73"/>
    <mergeCell ref="AL73:AM73"/>
    <mergeCell ref="AN73:AR73"/>
    <mergeCell ref="AH77:AK77"/>
    <mergeCell ref="AL77:AM77"/>
    <mergeCell ref="AN77:AR77"/>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L61:AM61"/>
    <mergeCell ref="AN61:AR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B62:I63"/>
    <mergeCell ref="J62:N63"/>
    <mergeCell ref="T62:U62"/>
    <mergeCell ref="V62:X62"/>
    <mergeCell ref="AH62:AK62"/>
    <mergeCell ref="AN62:AR62"/>
    <mergeCell ref="T63:U63"/>
    <mergeCell ref="B60:I61"/>
    <mergeCell ref="J60:N61"/>
    <mergeCell ref="T60:U60"/>
    <mergeCell ref="V60:X60"/>
    <mergeCell ref="AH60:AK60"/>
    <mergeCell ref="AN60:AR60"/>
    <mergeCell ref="T61:U61"/>
    <mergeCell ref="V61:Y61"/>
    <mergeCell ref="Z61:AC61"/>
    <mergeCell ref="AD61:AG61"/>
    <mergeCell ref="V63:Y63"/>
    <mergeCell ref="Z63:AC63"/>
    <mergeCell ref="AD63:AG63"/>
    <mergeCell ref="AH63:AK63"/>
    <mergeCell ref="AL63:AM63"/>
    <mergeCell ref="AN63:AR63"/>
    <mergeCell ref="AH61:AK61"/>
    <mergeCell ref="B57:I59"/>
    <mergeCell ref="J57:N59"/>
    <mergeCell ref="O57:U59"/>
    <mergeCell ref="AR53:AS55"/>
    <mergeCell ref="J54:J56"/>
    <mergeCell ref="K54:K56"/>
    <mergeCell ref="L54:L56"/>
    <mergeCell ref="M54:M56"/>
    <mergeCell ref="N54:N56"/>
    <mergeCell ref="O54:O56"/>
    <mergeCell ref="P54:P56"/>
    <mergeCell ref="Q54:Q56"/>
    <mergeCell ref="R54:R56"/>
    <mergeCell ref="Y57:AH57"/>
    <mergeCell ref="AL57:AM57"/>
    <mergeCell ref="AN57:AS57"/>
    <mergeCell ref="V58:Y59"/>
    <mergeCell ref="Z58:AC59"/>
    <mergeCell ref="AD58:AG59"/>
    <mergeCell ref="AH58:AK59"/>
    <mergeCell ref="AL58:AM59"/>
    <mergeCell ref="AN58:AS58"/>
    <mergeCell ref="AN59:AS59"/>
    <mergeCell ref="AM49:AP50"/>
    <mergeCell ref="B53:I56"/>
    <mergeCell ref="J53:K53"/>
    <mergeCell ref="M53:N53"/>
    <mergeCell ref="O53:T53"/>
    <mergeCell ref="U53:W53"/>
    <mergeCell ref="AL53:AM55"/>
    <mergeCell ref="AN53:AO55"/>
    <mergeCell ref="AP53:AQ55"/>
    <mergeCell ref="S54:S56"/>
    <mergeCell ref="T54:T56"/>
    <mergeCell ref="U54:U56"/>
    <mergeCell ref="V54:V56"/>
    <mergeCell ref="W54:W56"/>
    <mergeCell ref="AA36:AB39"/>
    <mergeCell ref="AC36:AH37"/>
    <mergeCell ref="AJ36:AN37"/>
    <mergeCell ref="AP36:AS37"/>
    <mergeCell ref="AC38:AH39"/>
    <mergeCell ref="AI38:AN39"/>
    <mergeCell ref="AO38:AO39"/>
    <mergeCell ref="AP38:AS39"/>
    <mergeCell ref="AA32:AB32"/>
    <mergeCell ref="AC32:AS32"/>
    <mergeCell ref="X33:Z33"/>
    <mergeCell ref="AC33:AN33"/>
    <mergeCell ref="D34:G34"/>
    <mergeCell ref="AA34:AB34"/>
    <mergeCell ref="AC34:AN34"/>
    <mergeCell ref="AN29:AR29"/>
    <mergeCell ref="AJ30:AL30"/>
    <mergeCell ref="AM30:AN30"/>
    <mergeCell ref="AO30:AQ30"/>
    <mergeCell ref="D31:E31"/>
    <mergeCell ref="G31:H31"/>
    <mergeCell ref="J31:K31"/>
    <mergeCell ref="AJ31:AK31"/>
    <mergeCell ref="AM31:AN31"/>
    <mergeCell ref="AP31:AQ31"/>
    <mergeCell ref="Z27:AC27"/>
    <mergeCell ref="AD27:AG27"/>
    <mergeCell ref="AH27:AK27"/>
    <mergeCell ref="AN27:AR27"/>
    <mergeCell ref="V28:Y28"/>
    <mergeCell ref="Z28:AC28"/>
    <mergeCell ref="AD28:AG28"/>
    <mergeCell ref="AH28:AK28"/>
    <mergeCell ref="AN28:AR28"/>
    <mergeCell ref="AN23:AR23"/>
    <mergeCell ref="AH21:AK21"/>
    <mergeCell ref="AL21:AM21"/>
    <mergeCell ref="AN21:AR21"/>
    <mergeCell ref="AH25:AK25"/>
    <mergeCell ref="AL25:AM25"/>
    <mergeCell ref="AN25:AR25"/>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AL17:AM17"/>
    <mergeCell ref="AN17:AR17"/>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V19:Y19"/>
    <mergeCell ref="Z19:AC19"/>
    <mergeCell ref="AD19:AG19"/>
    <mergeCell ref="AH19:AK19"/>
    <mergeCell ref="AL19:AM19"/>
    <mergeCell ref="AN19:AR19"/>
    <mergeCell ref="AH17:AK17"/>
    <mergeCell ref="B13:I15"/>
    <mergeCell ref="J13:N15"/>
    <mergeCell ref="O13:U15"/>
    <mergeCell ref="AR9:AS11"/>
    <mergeCell ref="J10:J12"/>
    <mergeCell ref="K10:K12"/>
    <mergeCell ref="L10:L12"/>
    <mergeCell ref="M10:M12"/>
    <mergeCell ref="N10:N12"/>
    <mergeCell ref="O10:O12"/>
    <mergeCell ref="P10:P12"/>
    <mergeCell ref="Q10:Q12"/>
    <mergeCell ref="R10:R12"/>
    <mergeCell ref="Y13:AH13"/>
    <mergeCell ref="AN13:AS13"/>
    <mergeCell ref="V14:Y15"/>
    <mergeCell ref="Z14:AC15"/>
    <mergeCell ref="AD14:AG15"/>
    <mergeCell ref="AH14:AK15"/>
    <mergeCell ref="AL14:AM15"/>
    <mergeCell ref="AN14:AS14"/>
    <mergeCell ref="AN15:AS15"/>
    <mergeCell ref="N5:AE6"/>
    <mergeCell ref="AM5:AP6"/>
    <mergeCell ref="B9:I12"/>
    <mergeCell ref="J9:K9"/>
    <mergeCell ref="M9:N9"/>
    <mergeCell ref="O9:T9"/>
    <mergeCell ref="U9:W9"/>
    <mergeCell ref="AL9:AM11"/>
    <mergeCell ref="AN9:AO11"/>
    <mergeCell ref="AP9:AQ11"/>
    <mergeCell ref="S10:S12"/>
    <mergeCell ref="T10:T12"/>
    <mergeCell ref="U10:U12"/>
    <mergeCell ref="V10:V12"/>
    <mergeCell ref="W10:W12"/>
  </mergeCells>
  <phoneticPr fontId="2"/>
  <conditionalFormatting sqref="V17:Y17 V19:Y19 V21:Y21 V23:Y23 V25:Y25 V61:Y61 V63:Y63 V65:Y65 V67:Y67 V69:Y69 V71:Y71 V73:Y73 V75:Y75 V77:Y77">
    <cfRule type="expression" priority="1" stopIfTrue="1">
      <formula>V16="賃金で算定"</formula>
    </cfRule>
  </conditionalFormatting>
  <dataValidations disablePrompts="1" count="1">
    <dataValidation showInputMessage="1" showErrorMessage="1" sqref="V16:X16 V18:X18 V20:X20 V22:X22 V24:X24 V62:X62 V60:X60 V64:X64 V66:X66 V68:X68 V70:X70 V72:X72 V74:X74 V76:X76" xr:uid="{85B7736C-BFA5-420E-A23A-1C819B51FDC1}"/>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24D3C-7E96-43F7-BCC8-9AD57E455E25}">
  <sheetPr>
    <tabColor indexed="50"/>
  </sheetPr>
  <dimension ref="A1:AT82"/>
  <sheetViews>
    <sheetView workbookViewId="0"/>
  </sheetViews>
  <sheetFormatPr defaultColWidth="0" defaultRowHeight="0" customHeight="1" zeroHeight="1" x14ac:dyDescent="0.2"/>
  <cols>
    <col min="1" max="1" width="1.453125" style="1" customWidth="1"/>
    <col min="2" max="14" width="3.6328125" style="1" customWidth="1"/>
    <col min="15" max="18" width="3.08984375" style="1" customWidth="1"/>
    <col min="19" max="19" width="3" style="1" customWidth="1"/>
    <col min="20" max="24" width="3.08984375" style="1" customWidth="1"/>
    <col min="25" max="25" width="2.08984375" style="1" customWidth="1"/>
    <col min="26" max="28" width="3.08984375" style="1" customWidth="1"/>
    <col min="29" max="29" width="2.08984375" style="1" customWidth="1"/>
    <col min="30" max="32" width="3.08984375" style="1" customWidth="1"/>
    <col min="33" max="33" width="2.08984375" style="1" customWidth="1"/>
    <col min="34" max="36" width="3.08984375" style="1" customWidth="1"/>
    <col min="37" max="37" width="2.08984375" style="1" customWidth="1"/>
    <col min="38" max="43" width="3.08984375" style="1" customWidth="1"/>
    <col min="44" max="44" width="1.26953125" style="1" customWidth="1"/>
    <col min="45" max="45" width="2" style="1" customWidth="1"/>
    <col min="46" max="46" width="1.36328125" style="1" customWidth="1"/>
    <col min="47" max="16384" width="9" style="1" hidden="1"/>
  </cols>
  <sheetData>
    <row r="1" spans="1:45" ht="6" customHeight="1" x14ac:dyDescent="0.2"/>
    <row r="2" spans="1:45" ht="24" customHeight="1" x14ac:dyDescent="0.2">
      <c r="X2" s="3"/>
      <c r="Y2" s="3"/>
    </row>
    <row r="3" spans="1:45"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5">
      <c r="B4" s="2" t="s">
        <v>9</v>
      </c>
      <c r="U4" s="6" t="s">
        <v>81</v>
      </c>
      <c r="V4" s="4"/>
      <c r="W4" s="4"/>
      <c r="X4" s="4"/>
      <c r="Y4" s="4"/>
      <c r="AC4" s="9"/>
    </row>
    <row r="5" spans="1:45" ht="13.15" customHeight="1" x14ac:dyDescent="0.2">
      <c r="M5" s="7"/>
      <c r="N5" s="541" t="s">
        <v>39</v>
      </c>
      <c r="O5" s="541"/>
      <c r="P5" s="541"/>
      <c r="Q5" s="541"/>
      <c r="R5" s="541"/>
      <c r="S5" s="541"/>
      <c r="T5" s="541"/>
      <c r="U5" s="541"/>
      <c r="V5" s="541"/>
      <c r="W5" s="541"/>
      <c r="X5" s="541"/>
      <c r="Y5" s="541"/>
      <c r="Z5" s="541"/>
      <c r="AA5" s="541"/>
      <c r="AB5" s="541"/>
      <c r="AC5" s="541"/>
      <c r="AD5" s="541"/>
      <c r="AE5" s="541"/>
      <c r="AF5" s="7"/>
      <c r="AM5" s="460" t="s">
        <v>74</v>
      </c>
      <c r="AN5" s="606"/>
      <c r="AO5" s="606"/>
      <c r="AP5" s="607"/>
    </row>
    <row r="6" spans="1:45" ht="13.15" customHeight="1" x14ac:dyDescent="0.2">
      <c r="M6" s="8"/>
      <c r="N6" s="542"/>
      <c r="O6" s="542"/>
      <c r="P6" s="542"/>
      <c r="Q6" s="542"/>
      <c r="R6" s="542"/>
      <c r="S6" s="542"/>
      <c r="T6" s="542"/>
      <c r="U6" s="542"/>
      <c r="V6" s="542"/>
      <c r="W6" s="542"/>
      <c r="X6" s="542"/>
      <c r="Y6" s="542"/>
      <c r="Z6" s="542"/>
      <c r="AA6" s="542"/>
      <c r="AB6" s="542"/>
      <c r="AC6" s="542"/>
      <c r="AD6" s="542"/>
      <c r="AE6" s="542"/>
      <c r="AF6" s="8"/>
      <c r="AM6" s="608"/>
      <c r="AN6" s="609"/>
      <c r="AO6" s="609"/>
      <c r="AP6" s="610"/>
    </row>
    <row r="7" spans="1:45" ht="12.75" customHeight="1" x14ac:dyDescent="0.2">
      <c r="AM7" s="40"/>
      <c r="AN7" s="40"/>
    </row>
    <row r="8" spans="1:45" ht="6" customHeight="1" x14ac:dyDescent="0.2"/>
    <row r="9" spans="1:45" ht="12" customHeight="1" x14ac:dyDescent="0.2">
      <c r="B9" s="466" t="s">
        <v>2</v>
      </c>
      <c r="C9" s="467"/>
      <c r="D9" s="467"/>
      <c r="E9" s="467"/>
      <c r="F9" s="467"/>
      <c r="G9" s="467"/>
      <c r="H9" s="467"/>
      <c r="I9" s="557"/>
      <c r="J9" s="469" t="s">
        <v>10</v>
      </c>
      <c r="K9" s="469"/>
      <c r="L9" s="41" t="s">
        <v>3</v>
      </c>
      <c r="M9" s="469" t="s">
        <v>11</v>
      </c>
      <c r="N9" s="469"/>
      <c r="O9" s="470" t="s">
        <v>12</v>
      </c>
      <c r="P9" s="469"/>
      <c r="Q9" s="469"/>
      <c r="R9" s="469"/>
      <c r="S9" s="469"/>
      <c r="T9" s="469"/>
      <c r="U9" s="469" t="s">
        <v>13</v>
      </c>
      <c r="V9" s="469"/>
      <c r="W9" s="469"/>
      <c r="AL9" s="471">
        <f>'35【建築事業】（入力用）'!AL9</f>
        <v>0</v>
      </c>
      <c r="AM9" s="632"/>
      <c r="AN9" s="406" t="s">
        <v>4</v>
      </c>
      <c r="AO9" s="406"/>
      <c r="AP9" s="472">
        <f>'35【建築事業】（入力用）'!AP9</f>
        <v>0</v>
      </c>
      <c r="AQ9" s="472"/>
      <c r="AR9" s="406" t="s">
        <v>5</v>
      </c>
      <c r="AS9" s="407"/>
    </row>
    <row r="10" spans="1:45" ht="13.9" customHeight="1" x14ac:dyDescent="0.2">
      <c r="B10" s="467"/>
      <c r="C10" s="467"/>
      <c r="D10" s="467"/>
      <c r="E10" s="467"/>
      <c r="F10" s="467"/>
      <c r="G10" s="467"/>
      <c r="H10" s="467"/>
      <c r="I10" s="557"/>
      <c r="J10" s="412" t="str">
        <f>'35【建築事業】（入力用）'!J10</f>
        <v>1</v>
      </c>
      <c r="K10" s="558" t="str">
        <f>'35【建築事業】（入力用）'!K10</f>
        <v>1</v>
      </c>
      <c r="L10" s="412" t="str">
        <f>'35【建築事業】（入力用）'!L10</f>
        <v>1</v>
      </c>
      <c r="M10" s="560" t="str">
        <f>'35【建築事業】（入力用）'!M10</f>
        <v>0</v>
      </c>
      <c r="N10" s="549" t="str">
        <f>'35【建築事業】（入力用）'!N10</f>
        <v>5</v>
      </c>
      <c r="O10" s="412" t="str">
        <f>'35【建築事業】（入力用）'!O10</f>
        <v>9</v>
      </c>
      <c r="P10" s="547" t="str">
        <f>'35【建築事業】（入力用）'!P10</f>
        <v>3</v>
      </c>
      <c r="Q10" s="547" t="str">
        <f>'35【建築事業】（入力用）'!Q10</f>
        <v>6</v>
      </c>
      <c r="R10" s="547" t="str">
        <f>'35【建築事業】（入力用）'!R10</f>
        <v>0</v>
      </c>
      <c r="S10" s="547" t="str">
        <f>'35【建築事業】（入力用）'!S10</f>
        <v>1</v>
      </c>
      <c r="T10" s="549" t="str">
        <f>'35【建築事業】（入力用）'!T10</f>
        <v>5</v>
      </c>
      <c r="U10" s="413">
        <f>'37【その他の建設事業（土木等）】（入力用）'!U10</f>
        <v>0</v>
      </c>
      <c r="V10" s="548">
        <f>'37【その他の建設事業（土木等）】（入力用）'!V10</f>
        <v>0</v>
      </c>
      <c r="W10" s="552">
        <f>'37【その他の建設事業（土木等）】（入力用）'!W10</f>
        <v>0</v>
      </c>
      <c r="AL10" s="633"/>
      <c r="AM10" s="634"/>
      <c r="AN10" s="408"/>
      <c r="AO10" s="408"/>
      <c r="AP10" s="474"/>
      <c r="AQ10" s="474"/>
      <c r="AR10" s="408"/>
      <c r="AS10" s="409"/>
    </row>
    <row r="11" spans="1:45" ht="9" customHeight="1" x14ac:dyDescent="0.2">
      <c r="B11" s="467"/>
      <c r="C11" s="467"/>
      <c r="D11" s="467"/>
      <c r="E11" s="467"/>
      <c r="F11" s="467"/>
      <c r="G11" s="467"/>
      <c r="H11" s="467"/>
      <c r="I11" s="557"/>
      <c r="J11" s="413"/>
      <c r="K11" s="559"/>
      <c r="L11" s="413"/>
      <c r="M11" s="561"/>
      <c r="N11" s="550"/>
      <c r="O11" s="413"/>
      <c r="P11" s="548"/>
      <c r="Q11" s="548"/>
      <c r="R11" s="548"/>
      <c r="S11" s="548"/>
      <c r="T11" s="550"/>
      <c r="U11" s="413"/>
      <c r="V11" s="548"/>
      <c r="W11" s="552"/>
      <c r="AL11" s="635"/>
      <c r="AM11" s="636"/>
      <c r="AN11" s="410"/>
      <c r="AO11" s="410"/>
      <c r="AP11" s="476"/>
      <c r="AQ11" s="476"/>
      <c r="AR11" s="410"/>
      <c r="AS11" s="411"/>
    </row>
    <row r="12" spans="1:45" ht="6" customHeight="1" x14ac:dyDescent="0.2">
      <c r="B12" s="468"/>
      <c r="C12" s="468"/>
      <c r="D12" s="468"/>
      <c r="E12" s="468"/>
      <c r="F12" s="468"/>
      <c r="G12" s="468"/>
      <c r="H12" s="468"/>
      <c r="I12" s="347"/>
      <c r="J12" s="413"/>
      <c r="K12" s="559"/>
      <c r="L12" s="413"/>
      <c r="M12" s="561"/>
      <c r="N12" s="550"/>
      <c r="O12" s="413"/>
      <c r="P12" s="548"/>
      <c r="Q12" s="548"/>
      <c r="R12" s="548"/>
      <c r="S12" s="548"/>
      <c r="T12" s="550"/>
      <c r="U12" s="413"/>
      <c r="V12" s="548"/>
      <c r="W12" s="552"/>
    </row>
    <row r="13" spans="1:45" s="3" customFormat="1" ht="15" customHeight="1" x14ac:dyDescent="0.2">
      <c r="A13" s="1"/>
      <c r="B13" s="391" t="s">
        <v>14</v>
      </c>
      <c r="C13" s="392"/>
      <c r="D13" s="392"/>
      <c r="E13" s="392"/>
      <c r="F13" s="392"/>
      <c r="G13" s="392"/>
      <c r="H13" s="392"/>
      <c r="I13" s="393"/>
      <c r="J13" s="391" t="s">
        <v>6</v>
      </c>
      <c r="K13" s="392"/>
      <c r="L13" s="392"/>
      <c r="M13" s="392"/>
      <c r="N13" s="400"/>
      <c r="O13" s="403" t="s">
        <v>15</v>
      </c>
      <c r="P13" s="392"/>
      <c r="Q13" s="392"/>
      <c r="R13" s="392"/>
      <c r="S13" s="392"/>
      <c r="T13" s="392"/>
      <c r="U13" s="393"/>
      <c r="V13" s="42" t="s">
        <v>30</v>
      </c>
      <c r="W13" s="43"/>
      <c r="X13" s="43"/>
      <c r="Y13" s="426" t="s">
        <v>83</v>
      </c>
      <c r="Z13" s="426"/>
      <c r="AA13" s="426"/>
      <c r="AB13" s="426"/>
      <c r="AC13" s="426"/>
      <c r="AD13" s="426"/>
      <c r="AE13" s="426"/>
      <c r="AF13" s="426"/>
      <c r="AG13" s="426"/>
      <c r="AH13" s="426"/>
      <c r="AI13" s="43"/>
      <c r="AJ13" s="43"/>
      <c r="AK13" s="44"/>
      <c r="AL13" s="45" t="s">
        <v>75</v>
      </c>
      <c r="AM13" s="46"/>
      <c r="AN13" s="428" t="s">
        <v>46</v>
      </c>
      <c r="AO13" s="428"/>
      <c r="AP13" s="428"/>
      <c r="AQ13" s="428"/>
      <c r="AR13" s="428"/>
      <c r="AS13" s="429"/>
    </row>
    <row r="14" spans="1:45" s="3" customFormat="1" ht="13.9" customHeight="1" x14ac:dyDescent="0.2">
      <c r="A14" s="1"/>
      <c r="B14" s="394"/>
      <c r="C14" s="395"/>
      <c r="D14" s="395"/>
      <c r="E14" s="395"/>
      <c r="F14" s="395"/>
      <c r="G14" s="395"/>
      <c r="H14" s="395"/>
      <c r="I14" s="396"/>
      <c r="J14" s="394"/>
      <c r="K14" s="395"/>
      <c r="L14" s="395"/>
      <c r="M14" s="395"/>
      <c r="N14" s="401"/>
      <c r="O14" s="404"/>
      <c r="P14" s="395"/>
      <c r="Q14" s="395"/>
      <c r="R14" s="395"/>
      <c r="S14" s="395"/>
      <c r="T14" s="395"/>
      <c r="U14" s="396"/>
      <c r="V14" s="430" t="s">
        <v>7</v>
      </c>
      <c r="W14" s="431"/>
      <c r="X14" s="431"/>
      <c r="Y14" s="432"/>
      <c r="Z14" s="436" t="s">
        <v>16</v>
      </c>
      <c r="AA14" s="437"/>
      <c r="AB14" s="437"/>
      <c r="AC14" s="438"/>
      <c r="AD14" s="442" t="s">
        <v>17</v>
      </c>
      <c r="AE14" s="443"/>
      <c r="AF14" s="443"/>
      <c r="AG14" s="444"/>
      <c r="AH14" s="604" t="s">
        <v>41</v>
      </c>
      <c r="AI14" s="406"/>
      <c r="AJ14" s="406"/>
      <c r="AK14" s="407"/>
      <c r="AL14" s="553" t="s">
        <v>18</v>
      </c>
      <c r="AM14" s="554"/>
      <c r="AN14" s="456" t="s">
        <v>19</v>
      </c>
      <c r="AO14" s="457"/>
      <c r="AP14" s="457"/>
      <c r="AQ14" s="457"/>
      <c r="AR14" s="458"/>
      <c r="AS14" s="459"/>
    </row>
    <row r="15" spans="1:45" s="3" customFormat="1" ht="13.9" customHeight="1" x14ac:dyDescent="0.2">
      <c r="A15" s="1"/>
      <c r="B15" s="397"/>
      <c r="C15" s="398"/>
      <c r="D15" s="398"/>
      <c r="E15" s="398"/>
      <c r="F15" s="398"/>
      <c r="G15" s="398"/>
      <c r="H15" s="398"/>
      <c r="I15" s="399"/>
      <c r="J15" s="397"/>
      <c r="K15" s="398"/>
      <c r="L15" s="398"/>
      <c r="M15" s="398"/>
      <c r="N15" s="402"/>
      <c r="O15" s="405"/>
      <c r="P15" s="398"/>
      <c r="Q15" s="398"/>
      <c r="R15" s="398"/>
      <c r="S15" s="398"/>
      <c r="T15" s="398"/>
      <c r="U15" s="399"/>
      <c r="V15" s="433"/>
      <c r="W15" s="434"/>
      <c r="X15" s="434"/>
      <c r="Y15" s="435"/>
      <c r="Z15" s="439"/>
      <c r="AA15" s="440"/>
      <c r="AB15" s="440"/>
      <c r="AC15" s="441"/>
      <c r="AD15" s="445"/>
      <c r="AE15" s="446"/>
      <c r="AF15" s="446"/>
      <c r="AG15" s="447"/>
      <c r="AH15" s="605"/>
      <c r="AI15" s="410"/>
      <c r="AJ15" s="410"/>
      <c r="AK15" s="411"/>
      <c r="AL15" s="555"/>
      <c r="AM15" s="556"/>
      <c r="AN15" s="389"/>
      <c r="AO15" s="389"/>
      <c r="AP15" s="389"/>
      <c r="AQ15" s="389"/>
      <c r="AR15" s="389"/>
      <c r="AS15" s="390"/>
    </row>
    <row r="16" spans="1:45" ht="18" customHeight="1" x14ac:dyDescent="0.2">
      <c r="B16" s="592">
        <f>'37【その他の建設事業（土木等）】（入力用）'!B16</f>
        <v>0</v>
      </c>
      <c r="C16" s="593"/>
      <c r="D16" s="593"/>
      <c r="E16" s="593"/>
      <c r="F16" s="593"/>
      <c r="G16" s="593"/>
      <c r="H16" s="593"/>
      <c r="I16" s="594"/>
      <c r="J16" s="592">
        <f>'37【その他の建設事業（土木等）】（入力用）'!J16</f>
        <v>0</v>
      </c>
      <c r="K16" s="593"/>
      <c r="L16" s="593"/>
      <c r="M16" s="593"/>
      <c r="N16" s="595"/>
      <c r="O16" s="47">
        <f>'37【その他の建設事業（土木等）】（入力用）'!O16</f>
        <v>0</v>
      </c>
      <c r="P16" s="48" t="s">
        <v>0</v>
      </c>
      <c r="Q16" s="47">
        <f>'37【その他の建設事業（土木等）】（入力用）'!Q16</f>
        <v>0</v>
      </c>
      <c r="R16" s="48" t="s">
        <v>1</v>
      </c>
      <c r="S16" s="47">
        <f>'37【その他の建設事業（土木等）】（入力用）'!S16</f>
        <v>0</v>
      </c>
      <c r="T16" s="377" t="s">
        <v>20</v>
      </c>
      <c r="U16" s="377"/>
      <c r="V16" s="378"/>
      <c r="W16" s="379"/>
      <c r="X16" s="379"/>
      <c r="Y16" s="49" t="s">
        <v>8</v>
      </c>
      <c r="Z16" s="50"/>
      <c r="AA16" s="51"/>
      <c r="AB16" s="51"/>
      <c r="AC16" s="49" t="s">
        <v>8</v>
      </c>
      <c r="AD16" s="50"/>
      <c r="AE16" s="51"/>
      <c r="AF16" s="51"/>
      <c r="AG16" s="52" t="s">
        <v>8</v>
      </c>
      <c r="AH16" s="629"/>
      <c r="AI16" s="630"/>
      <c r="AJ16" s="630"/>
      <c r="AK16" s="631"/>
      <c r="AL16" s="50"/>
      <c r="AM16" s="53"/>
      <c r="AN16" s="365"/>
      <c r="AO16" s="366"/>
      <c r="AP16" s="366"/>
      <c r="AQ16" s="366"/>
      <c r="AR16" s="366"/>
      <c r="AS16" s="52" t="s">
        <v>8</v>
      </c>
    </row>
    <row r="17" spans="2:45" ht="18" customHeight="1" x14ac:dyDescent="0.2">
      <c r="B17" s="625"/>
      <c r="C17" s="626"/>
      <c r="D17" s="626"/>
      <c r="E17" s="626"/>
      <c r="F17" s="626"/>
      <c r="G17" s="626"/>
      <c r="H17" s="626"/>
      <c r="I17" s="627"/>
      <c r="J17" s="625"/>
      <c r="K17" s="626"/>
      <c r="L17" s="626"/>
      <c r="M17" s="626"/>
      <c r="N17" s="628"/>
      <c r="O17" s="26">
        <f>'37【その他の建設事業（土木等）】（入力用）'!O17</f>
        <v>0</v>
      </c>
      <c r="P17" s="11" t="s">
        <v>0</v>
      </c>
      <c r="Q17" s="26">
        <f>'37【その他の建設事業（土木等）】（入力用）'!Q17</f>
        <v>0</v>
      </c>
      <c r="R17" s="11" t="s">
        <v>1</v>
      </c>
      <c r="S17" s="26">
        <f>'37【その他の建設事業（土木等）】（入力用）'!S17</f>
        <v>0</v>
      </c>
      <c r="T17" s="380" t="s">
        <v>21</v>
      </c>
      <c r="U17" s="380"/>
      <c r="V17" s="340">
        <f>'37【その他の建設事業（土木等）】（入力用）'!V17</f>
        <v>0</v>
      </c>
      <c r="W17" s="341"/>
      <c r="X17" s="341"/>
      <c r="Y17" s="341"/>
      <c r="Z17" s="340">
        <f>'37【その他の建設事業（土木等）】（入力用）'!Z17</f>
        <v>0</v>
      </c>
      <c r="AA17" s="341"/>
      <c r="AB17" s="341"/>
      <c r="AC17" s="341"/>
      <c r="AD17" s="340">
        <f>'37【その他の建設事業（土木等）】（入力用）'!AD17</f>
        <v>0</v>
      </c>
      <c r="AE17" s="341"/>
      <c r="AF17" s="341"/>
      <c r="AG17" s="341"/>
      <c r="AH17" s="340">
        <f>'37【その他の建設事業（土木等）】（入力用）'!AH17</f>
        <v>0</v>
      </c>
      <c r="AI17" s="341"/>
      <c r="AJ17" s="341"/>
      <c r="AK17" s="368"/>
      <c r="AL17" s="345" t="str">
        <f>'37【その他の建設事業（土木等）】（入力用）'!AL17</f>
        <v/>
      </c>
      <c r="AM17" s="582"/>
      <c r="AN17" s="342">
        <f>'37【その他の建設事業（土木等）】（入力用）'!AN17</f>
        <v>0</v>
      </c>
      <c r="AO17" s="343"/>
      <c r="AP17" s="343"/>
      <c r="AQ17" s="343"/>
      <c r="AR17" s="343"/>
      <c r="AS17" s="35"/>
    </row>
    <row r="18" spans="2:45" ht="18" customHeight="1" x14ac:dyDescent="0.2">
      <c r="B18" s="592">
        <f>'37【その他の建設事業（土木等）】（入力用）'!B18</f>
        <v>0</v>
      </c>
      <c r="C18" s="593"/>
      <c r="D18" s="593"/>
      <c r="E18" s="593"/>
      <c r="F18" s="593"/>
      <c r="G18" s="593"/>
      <c r="H18" s="593"/>
      <c r="I18" s="594"/>
      <c r="J18" s="592">
        <f>'37【その他の建設事業（土木等）】（入力用）'!J18</f>
        <v>0</v>
      </c>
      <c r="K18" s="593"/>
      <c r="L18" s="593"/>
      <c r="M18" s="593"/>
      <c r="N18" s="595"/>
      <c r="O18" s="47">
        <f>'37【その他の建設事業（土木等）】（入力用）'!O18</f>
        <v>0</v>
      </c>
      <c r="P18" s="48" t="s">
        <v>0</v>
      </c>
      <c r="Q18" s="47">
        <f>'37【その他の建設事業（土木等）】（入力用）'!Q18</f>
        <v>0</v>
      </c>
      <c r="R18" s="48" t="s">
        <v>1</v>
      </c>
      <c r="S18" s="47">
        <f>'37【その他の建設事業（土木等）】（入力用）'!S18</f>
        <v>0</v>
      </c>
      <c r="T18" s="377" t="s">
        <v>20</v>
      </c>
      <c r="U18" s="377"/>
      <c r="V18" s="378"/>
      <c r="W18" s="379"/>
      <c r="X18" s="379"/>
      <c r="Y18" s="54"/>
      <c r="Z18" s="55"/>
      <c r="AA18" s="56"/>
      <c r="AB18" s="56"/>
      <c r="AC18" s="54"/>
      <c r="AD18" s="55"/>
      <c r="AE18" s="56"/>
      <c r="AF18" s="56"/>
      <c r="AG18" s="54"/>
      <c r="AH18" s="365"/>
      <c r="AI18" s="366"/>
      <c r="AJ18" s="366"/>
      <c r="AK18" s="367"/>
      <c r="AL18" s="148"/>
      <c r="AM18" s="149"/>
      <c r="AN18" s="365"/>
      <c r="AO18" s="366"/>
      <c r="AP18" s="366"/>
      <c r="AQ18" s="366"/>
      <c r="AR18" s="366"/>
      <c r="AS18" s="58"/>
    </row>
    <row r="19" spans="2:45" ht="18" customHeight="1" x14ac:dyDescent="0.2">
      <c r="B19" s="625"/>
      <c r="C19" s="626"/>
      <c r="D19" s="626"/>
      <c r="E19" s="626"/>
      <c r="F19" s="626"/>
      <c r="G19" s="626"/>
      <c r="H19" s="626"/>
      <c r="I19" s="627"/>
      <c r="J19" s="625"/>
      <c r="K19" s="626"/>
      <c r="L19" s="626"/>
      <c r="M19" s="626"/>
      <c r="N19" s="628"/>
      <c r="O19" s="26">
        <f>'37【その他の建設事業（土木等）】（入力用）'!O19</f>
        <v>0</v>
      </c>
      <c r="P19" s="11" t="s">
        <v>0</v>
      </c>
      <c r="Q19" s="26">
        <f>'37【その他の建設事業（土木等）】（入力用）'!Q19</f>
        <v>0</v>
      </c>
      <c r="R19" s="11" t="s">
        <v>1</v>
      </c>
      <c r="S19" s="26">
        <f>'37【その他の建設事業（土木等）】（入力用）'!S19</f>
        <v>0</v>
      </c>
      <c r="T19" s="380" t="s">
        <v>21</v>
      </c>
      <c r="U19" s="380"/>
      <c r="V19" s="340">
        <f>'37【その他の建設事業（土木等）】（入力用）'!V19</f>
        <v>0</v>
      </c>
      <c r="W19" s="341"/>
      <c r="X19" s="341"/>
      <c r="Y19" s="341"/>
      <c r="Z19" s="340">
        <f>'37【その他の建設事業（土木等）】（入力用）'!Z19</f>
        <v>0</v>
      </c>
      <c r="AA19" s="341"/>
      <c r="AB19" s="341"/>
      <c r="AC19" s="341"/>
      <c r="AD19" s="340">
        <f>'37【その他の建設事業（土木等）】（入力用）'!AD19</f>
        <v>0</v>
      </c>
      <c r="AE19" s="341"/>
      <c r="AF19" s="341"/>
      <c r="AG19" s="341"/>
      <c r="AH19" s="340">
        <f>'37【その他の建設事業（土木等）】（入力用）'!AH19</f>
        <v>0</v>
      </c>
      <c r="AI19" s="341"/>
      <c r="AJ19" s="341"/>
      <c r="AK19" s="368"/>
      <c r="AL19" s="345" t="str">
        <f>'37【その他の建設事業（土木等）】（入力用）'!AL19</f>
        <v/>
      </c>
      <c r="AM19" s="582"/>
      <c r="AN19" s="342">
        <f>'37【その他の建設事業（土木等）】（入力用）'!AN19</f>
        <v>0</v>
      </c>
      <c r="AO19" s="343"/>
      <c r="AP19" s="343"/>
      <c r="AQ19" s="343"/>
      <c r="AR19" s="343"/>
      <c r="AS19" s="35"/>
    </row>
    <row r="20" spans="2:45" ht="18" customHeight="1" x14ac:dyDescent="0.2">
      <c r="B20" s="592">
        <f>'37【その他の建設事業（土木等）】（入力用）'!B20</f>
        <v>0</v>
      </c>
      <c r="C20" s="593"/>
      <c r="D20" s="593"/>
      <c r="E20" s="593"/>
      <c r="F20" s="593"/>
      <c r="G20" s="593"/>
      <c r="H20" s="593"/>
      <c r="I20" s="594"/>
      <c r="J20" s="592">
        <f>'37【その他の建設事業（土木等）】（入力用）'!J20</f>
        <v>0</v>
      </c>
      <c r="K20" s="593"/>
      <c r="L20" s="593"/>
      <c r="M20" s="593"/>
      <c r="N20" s="595"/>
      <c r="O20" s="47">
        <f>'37【その他の建設事業（土木等）】（入力用）'!O20</f>
        <v>0</v>
      </c>
      <c r="P20" s="48" t="s">
        <v>31</v>
      </c>
      <c r="Q20" s="47">
        <f>'37【その他の建設事業（土木等）】（入力用）'!Q20</f>
        <v>0</v>
      </c>
      <c r="R20" s="48" t="s">
        <v>32</v>
      </c>
      <c r="S20" s="47">
        <f>'37【その他の建設事業（土木等）】（入力用）'!S20</f>
        <v>0</v>
      </c>
      <c r="T20" s="377" t="s">
        <v>33</v>
      </c>
      <c r="U20" s="377"/>
      <c r="V20" s="378"/>
      <c r="W20" s="379"/>
      <c r="X20" s="379"/>
      <c r="Y20" s="54"/>
      <c r="Z20" s="55"/>
      <c r="AA20" s="56"/>
      <c r="AB20" s="56"/>
      <c r="AC20" s="54"/>
      <c r="AD20" s="55"/>
      <c r="AE20" s="56"/>
      <c r="AF20" s="56"/>
      <c r="AG20" s="54"/>
      <c r="AH20" s="365"/>
      <c r="AI20" s="366"/>
      <c r="AJ20" s="366"/>
      <c r="AK20" s="367"/>
      <c r="AL20" s="148"/>
      <c r="AM20" s="149"/>
      <c r="AN20" s="365"/>
      <c r="AO20" s="366"/>
      <c r="AP20" s="366"/>
      <c r="AQ20" s="366"/>
      <c r="AR20" s="366"/>
      <c r="AS20" s="58"/>
    </row>
    <row r="21" spans="2:45" ht="18" customHeight="1" x14ac:dyDescent="0.2">
      <c r="B21" s="586"/>
      <c r="C21" s="587"/>
      <c r="D21" s="587"/>
      <c r="E21" s="587"/>
      <c r="F21" s="587"/>
      <c r="G21" s="587"/>
      <c r="H21" s="587"/>
      <c r="I21" s="588"/>
      <c r="J21" s="586"/>
      <c r="K21" s="587"/>
      <c r="L21" s="587"/>
      <c r="M21" s="587"/>
      <c r="N21" s="590"/>
      <c r="O21" s="27">
        <f>'37【その他の建設事業（土木等）】（入力用）'!O21</f>
        <v>0</v>
      </c>
      <c r="P21" s="33" t="s">
        <v>31</v>
      </c>
      <c r="Q21" s="27">
        <f>'37【その他の建設事業（土木等）】（入力用）'!Q21</f>
        <v>0</v>
      </c>
      <c r="R21" s="33" t="s">
        <v>32</v>
      </c>
      <c r="S21" s="27">
        <f>'37【その他の建設事業（土木等）】（入力用）'!S21</f>
        <v>0</v>
      </c>
      <c r="T21" s="591" t="s">
        <v>34</v>
      </c>
      <c r="U21" s="591"/>
      <c r="V21" s="342">
        <f>'37【その他の建設事業（土木等）】（入力用）'!V21</f>
        <v>0</v>
      </c>
      <c r="W21" s="343"/>
      <c r="X21" s="343"/>
      <c r="Y21" s="344"/>
      <c r="Z21" s="342">
        <f>'37【その他の建設事業（土木等）】（入力用）'!Z21</f>
        <v>0</v>
      </c>
      <c r="AA21" s="343"/>
      <c r="AB21" s="343"/>
      <c r="AC21" s="343"/>
      <c r="AD21" s="342">
        <f>'37【その他の建設事業（土木等）】（入力用）'!AD21</f>
        <v>0</v>
      </c>
      <c r="AE21" s="343"/>
      <c r="AF21" s="343"/>
      <c r="AG21" s="343"/>
      <c r="AH21" s="340">
        <f>'37【その他の建設事業（土木等）】（入力用）'!AH21</f>
        <v>0</v>
      </c>
      <c r="AI21" s="341"/>
      <c r="AJ21" s="341"/>
      <c r="AK21" s="368"/>
      <c r="AL21" s="345" t="str">
        <f>'37【その他の建設事業（土木等）】（入力用）'!AL21</f>
        <v/>
      </c>
      <c r="AM21" s="582"/>
      <c r="AN21" s="342">
        <f>'37【その他の建設事業（土木等）】（入力用）'!AN21</f>
        <v>0</v>
      </c>
      <c r="AO21" s="343"/>
      <c r="AP21" s="343"/>
      <c r="AQ21" s="343"/>
      <c r="AR21" s="343"/>
      <c r="AS21" s="35"/>
    </row>
    <row r="22" spans="2:45" ht="18" customHeight="1" x14ac:dyDescent="0.2">
      <c r="B22" s="583">
        <f>'37【その他の建設事業（土木等）】（入力用）'!B22</f>
        <v>0</v>
      </c>
      <c r="C22" s="584"/>
      <c r="D22" s="584"/>
      <c r="E22" s="584"/>
      <c r="F22" s="584"/>
      <c r="G22" s="584"/>
      <c r="H22" s="584"/>
      <c r="I22" s="585"/>
      <c r="J22" s="583">
        <f>'37【その他の建設事業（土木等）】（入力用）'!J22</f>
        <v>0</v>
      </c>
      <c r="K22" s="584"/>
      <c r="L22" s="584"/>
      <c r="M22" s="584"/>
      <c r="N22" s="589"/>
      <c r="O22" s="26">
        <f>'37【その他の建設事業（土木等）】（入力用）'!O22</f>
        <v>0</v>
      </c>
      <c r="P22" s="11" t="s">
        <v>31</v>
      </c>
      <c r="Q22" s="26">
        <f>'37【その他の建設事業（土木等）】（入力用）'!Q22</f>
        <v>0</v>
      </c>
      <c r="R22" s="11" t="s">
        <v>32</v>
      </c>
      <c r="S22" s="26">
        <f>'37【その他の建設事業（土木等）】（入力用）'!S22</f>
        <v>0</v>
      </c>
      <c r="T22" s="380" t="s">
        <v>33</v>
      </c>
      <c r="U22" s="380"/>
      <c r="V22" s="378"/>
      <c r="W22" s="379"/>
      <c r="X22" s="379"/>
      <c r="Y22" s="25"/>
      <c r="Z22" s="59"/>
      <c r="AA22" s="36"/>
      <c r="AB22" s="36"/>
      <c r="AC22" s="25"/>
      <c r="AD22" s="59"/>
      <c r="AE22" s="36"/>
      <c r="AF22" s="36"/>
      <c r="AG22" s="25"/>
      <c r="AH22" s="365"/>
      <c r="AI22" s="366"/>
      <c r="AJ22" s="366"/>
      <c r="AK22" s="367"/>
      <c r="AL22" s="150"/>
      <c r="AM22" s="151"/>
      <c r="AN22" s="365"/>
      <c r="AO22" s="366"/>
      <c r="AP22" s="366"/>
      <c r="AQ22" s="366"/>
      <c r="AR22" s="366"/>
      <c r="AS22" s="58"/>
    </row>
    <row r="23" spans="2:45" ht="18" customHeight="1" x14ac:dyDescent="0.2">
      <c r="B23" s="586"/>
      <c r="C23" s="587"/>
      <c r="D23" s="587"/>
      <c r="E23" s="587"/>
      <c r="F23" s="587"/>
      <c r="G23" s="587"/>
      <c r="H23" s="587"/>
      <c r="I23" s="588"/>
      <c r="J23" s="586"/>
      <c r="K23" s="587"/>
      <c r="L23" s="587"/>
      <c r="M23" s="587"/>
      <c r="N23" s="590"/>
      <c r="O23" s="27">
        <f>'37【その他の建設事業（土木等）】（入力用）'!O23</f>
        <v>0</v>
      </c>
      <c r="P23" s="33" t="s">
        <v>31</v>
      </c>
      <c r="Q23" s="27">
        <f>'37【その他の建設事業（土木等）】（入力用）'!Q23</f>
        <v>0</v>
      </c>
      <c r="R23" s="33" t="s">
        <v>32</v>
      </c>
      <c r="S23" s="27">
        <f>'37【その他の建設事業（土木等）】（入力用）'!S23</f>
        <v>0</v>
      </c>
      <c r="T23" s="591" t="s">
        <v>34</v>
      </c>
      <c r="U23" s="591"/>
      <c r="V23" s="340">
        <f>'37【その他の建設事業（土木等）】（入力用）'!V23</f>
        <v>0</v>
      </c>
      <c r="W23" s="341"/>
      <c r="X23" s="341"/>
      <c r="Y23" s="341"/>
      <c r="Z23" s="340">
        <f>'37【その他の建設事業（土木等）】（入力用）'!Z23</f>
        <v>0</v>
      </c>
      <c r="AA23" s="341"/>
      <c r="AB23" s="341"/>
      <c r="AC23" s="341"/>
      <c r="AD23" s="340">
        <f>'37【その他の建設事業（土木等）】（入力用）'!AD23</f>
        <v>0</v>
      </c>
      <c r="AE23" s="341"/>
      <c r="AF23" s="341"/>
      <c r="AG23" s="341"/>
      <c r="AH23" s="340">
        <f>'37【その他の建設事業（土木等）】（入力用）'!AH23</f>
        <v>0</v>
      </c>
      <c r="AI23" s="341"/>
      <c r="AJ23" s="341"/>
      <c r="AK23" s="368"/>
      <c r="AL23" s="345" t="str">
        <f>'37【その他の建設事業（土木等）】（入力用）'!AL23</f>
        <v/>
      </c>
      <c r="AM23" s="582"/>
      <c r="AN23" s="342">
        <f>'37【その他の建設事業（土木等）】（入力用）'!AN23</f>
        <v>0</v>
      </c>
      <c r="AO23" s="343"/>
      <c r="AP23" s="343"/>
      <c r="AQ23" s="343"/>
      <c r="AR23" s="343"/>
      <c r="AS23" s="35"/>
    </row>
    <row r="24" spans="2:45" ht="18" customHeight="1" x14ac:dyDescent="0.2">
      <c r="B24" s="583">
        <f>'37【その他の建設事業（土木等）】（入力用）'!B24</f>
        <v>0</v>
      </c>
      <c r="C24" s="584"/>
      <c r="D24" s="584"/>
      <c r="E24" s="584"/>
      <c r="F24" s="584"/>
      <c r="G24" s="584"/>
      <c r="H24" s="584"/>
      <c r="I24" s="585"/>
      <c r="J24" s="583">
        <f>'37【その他の建設事業（土木等）】（入力用）'!J24</f>
        <v>0</v>
      </c>
      <c r="K24" s="584"/>
      <c r="L24" s="584"/>
      <c r="M24" s="584"/>
      <c r="N24" s="589"/>
      <c r="O24" s="26">
        <f>'37【その他の建設事業（土木等）】（入力用）'!O24</f>
        <v>0</v>
      </c>
      <c r="P24" s="11" t="s">
        <v>31</v>
      </c>
      <c r="Q24" s="26">
        <f>'37【その他の建設事業（土木等）】（入力用）'!Q24</f>
        <v>0</v>
      </c>
      <c r="R24" s="11" t="s">
        <v>32</v>
      </c>
      <c r="S24" s="26">
        <f>'37【その他の建設事業（土木等）】（入力用）'!S24</f>
        <v>0</v>
      </c>
      <c r="T24" s="380" t="s">
        <v>33</v>
      </c>
      <c r="U24" s="380"/>
      <c r="V24" s="378"/>
      <c r="W24" s="379"/>
      <c r="X24" s="379"/>
      <c r="Y24" s="54"/>
      <c r="Z24" s="55"/>
      <c r="AA24" s="56"/>
      <c r="AB24" s="56"/>
      <c r="AC24" s="54"/>
      <c r="AD24" s="55"/>
      <c r="AE24" s="56"/>
      <c r="AF24" s="56"/>
      <c r="AG24" s="54"/>
      <c r="AH24" s="365"/>
      <c r="AI24" s="366"/>
      <c r="AJ24" s="366"/>
      <c r="AK24" s="367"/>
      <c r="AL24" s="150"/>
      <c r="AM24" s="151"/>
      <c r="AN24" s="365"/>
      <c r="AO24" s="366"/>
      <c r="AP24" s="366"/>
      <c r="AQ24" s="366"/>
      <c r="AR24" s="366"/>
      <c r="AS24" s="58"/>
    </row>
    <row r="25" spans="2:45" ht="18" customHeight="1" x14ac:dyDescent="0.2">
      <c r="B25" s="586"/>
      <c r="C25" s="587"/>
      <c r="D25" s="587"/>
      <c r="E25" s="587"/>
      <c r="F25" s="587"/>
      <c r="G25" s="587"/>
      <c r="H25" s="587"/>
      <c r="I25" s="588"/>
      <c r="J25" s="586"/>
      <c r="K25" s="587"/>
      <c r="L25" s="587"/>
      <c r="M25" s="587"/>
      <c r="N25" s="590"/>
      <c r="O25" s="27">
        <f>'37【その他の建設事業（土木等）】（入力用）'!O25</f>
        <v>0</v>
      </c>
      <c r="P25" s="33" t="s">
        <v>31</v>
      </c>
      <c r="Q25" s="27">
        <f>'37【その他の建設事業（土木等）】（入力用）'!Q25</f>
        <v>0</v>
      </c>
      <c r="R25" s="33" t="s">
        <v>32</v>
      </c>
      <c r="S25" s="27">
        <f>'37【その他の建設事業（土木等）】（入力用）'!S25</f>
        <v>0</v>
      </c>
      <c r="T25" s="591" t="s">
        <v>34</v>
      </c>
      <c r="U25" s="591"/>
      <c r="V25" s="340">
        <f>'37【その他の建設事業（土木等）】（入力用）'!V25</f>
        <v>0</v>
      </c>
      <c r="W25" s="341"/>
      <c r="X25" s="341"/>
      <c r="Y25" s="341"/>
      <c r="Z25" s="340">
        <f>'37【その他の建設事業（土木等）】（入力用）'!Z25</f>
        <v>0</v>
      </c>
      <c r="AA25" s="341"/>
      <c r="AB25" s="341"/>
      <c r="AC25" s="341"/>
      <c r="AD25" s="340">
        <f>'37【その他の建設事業（土木等）】（入力用）'!AD25</f>
        <v>0</v>
      </c>
      <c r="AE25" s="341"/>
      <c r="AF25" s="341"/>
      <c r="AG25" s="341"/>
      <c r="AH25" s="340">
        <f>'37【その他の建設事業（土木等）】（入力用）'!AH25</f>
        <v>0</v>
      </c>
      <c r="AI25" s="341"/>
      <c r="AJ25" s="341"/>
      <c r="AK25" s="368"/>
      <c r="AL25" s="345" t="str">
        <f>'37【その他の建設事業（土木等）】（入力用）'!AL25</f>
        <v/>
      </c>
      <c r="AM25" s="582"/>
      <c r="AN25" s="342">
        <f>'37【その他の建設事業（土木等）】（入力用）'!AN25</f>
        <v>0</v>
      </c>
      <c r="AO25" s="343"/>
      <c r="AP25" s="343"/>
      <c r="AQ25" s="343"/>
      <c r="AR25" s="343"/>
      <c r="AS25" s="35"/>
    </row>
    <row r="26" spans="2:45" ht="18" customHeight="1" x14ac:dyDescent="0.2">
      <c r="B26" s="347" t="s">
        <v>86</v>
      </c>
      <c r="C26" s="348"/>
      <c r="D26" s="348"/>
      <c r="E26" s="349"/>
      <c r="F26" s="616" t="str">
        <f>'37【その他の建設事業（土木等）】（入力用）'!F26</f>
        <v>37　その他の建設事業（土木等）</v>
      </c>
      <c r="G26" s="617"/>
      <c r="H26" s="617"/>
      <c r="I26" s="617"/>
      <c r="J26" s="617"/>
      <c r="K26" s="617"/>
      <c r="L26" s="617"/>
      <c r="M26" s="617"/>
      <c r="N26" s="618"/>
      <c r="O26" s="347" t="s">
        <v>73</v>
      </c>
      <c r="P26" s="348"/>
      <c r="Q26" s="348"/>
      <c r="R26" s="348"/>
      <c r="S26" s="348"/>
      <c r="T26" s="348"/>
      <c r="U26" s="349"/>
      <c r="V26" s="365"/>
      <c r="W26" s="366"/>
      <c r="X26" s="366"/>
      <c r="Y26" s="367"/>
      <c r="Z26" s="55"/>
      <c r="AA26" s="56"/>
      <c r="AB26" s="56"/>
      <c r="AC26" s="54"/>
      <c r="AD26" s="55"/>
      <c r="AE26" s="56"/>
      <c r="AF26" s="56"/>
      <c r="AG26" s="54"/>
      <c r="AH26" s="365"/>
      <c r="AI26" s="366"/>
      <c r="AJ26" s="366"/>
      <c r="AK26" s="367"/>
      <c r="AL26" s="55"/>
      <c r="AM26" s="57"/>
      <c r="AN26" s="365"/>
      <c r="AO26" s="366"/>
      <c r="AP26" s="366"/>
      <c r="AQ26" s="366"/>
      <c r="AR26" s="366"/>
      <c r="AS26" s="58"/>
    </row>
    <row r="27" spans="2:45" ht="18" customHeight="1" x14ac:dyDescent="0.2">
      <c r="B27" s="350"/>
      <c r="C27" s="351"/>
      <c r="D27" s="351"/>
      <c r="E27" s="352"/>
      <c r="F27" s="619"/>
      <c r="G27" s="620"/>
      <c r="H27" s="620"/>
      <c r="I27" s="620"/>
      <c r="J27" s="620"/>
      <c r="K27" s="620"/>
      <c r="L27" s="620"/>
      <c r="M27" s="620"/>
      <c r="N27" s="621"/>
      <c r="O27" s="350"/>
      <c r="P27" s="351"/>
      <c r="Q27" s="351"/>
      <c r="R27" s="351"/>
      <c r="S27" s="351"/>
      <c r="T27" s="351"/>
      <c r="U27" s="352"/>
      <c r="V27" s="580">
        <f>'37【その他の建設事業（土木等）】（入力用）'!V27</f>
        <v>0</v>
      </c>
      <c r="W27" s="534"/>
      <c r="X27" s="534"/>
      <c r="Y27" s="535"/>
      <c r="Z27" s="580">
        <f>'37【その他の建設事業（土木等）】（入力用）'!Z27</f>
        <v>0</v>
      </c>
      <c r="AA27" s="536"/>
      <c r="AB27" s="536"/>
      <c r="AC27" s="537"/>
      <c r="AD27" s="580">
        <f>'37【その他の建設事業（土木等）】（入力用）'!AD27</f>
        <v>0</v>
      </c>
      <c r="AE27" s="536"/>
      <c r="AF27" s="536"/>
      <c r="AG27" s="537"/>
      <c r="AH27" s="580">
        <f>'37【その他の建設事業（土木等）】（入力用）'!AH27</f>
        <v>0</v>
      </c>
      <c r="AI27" s="581"/>
      <c r="AJ27" s="581"/>
      <c r="AK27" s="581"/>
      <c r="AL27" s="59"/>
      <c r="AM27" s="60"/>
      <c r="AN27" s="340">
        <f>'37【その他の建設事業（土木等）】（入力用）'!AN27</f>
        <v>0</v>
      </c>
      <c r="AO27" s="341"/>
      <c r="AP27" s="341"/>
      <c r="AQ27" s="341"/>
      <c r="AR27" s="341"/>
      <c r="AS27" s="61"/>
    </row>
    <row r="28" spans="2:45" ht="18" customHeight="1" x14ac:dyDescent="0.2">
      <c r="B28" s="353"/>
      <c r="C28" s="354"/>
      <c r="D28" s="354"/>
      <c r="E28" s="355"/>
      <c r="F28" s="622"/>
      <c r="G28" s="623"/>
      <c r="H28" s="623"/>
      <c r="I28" s="623"/>
      <c r="J28" s="623"/>
      <c r="K28" s="623"/>
      <c r="L28" s="623"/>
      <c r="M28" s="623"/>
      <c r="N28" s="624"/>
      <c r="O28" s="353"/>
      <c r="P28" s="354"/>
      <c r="Q28" s="354"/>
      <c r="R28" s="354"/>
      <c r="S28" s="354"/>
      <c r="T28" s="354"/>
      <c r="U28" s="355"/>
      <c r="V28" s="342"/>
      <c r="W28" s="343"/>
      <c r="X28" s="343"/>
      <c r="Y28" s="344"/>
      <c r="Z28" s="342"/>
      <c r="AA28" s="343"/>
      <c r="AB28" s="343"/>
      <c r="AC28" s="344"/>
      <c r="AD28" s="342"/>
      <c r="AE28" s="343"/>
      <c r="AF28" s="343"/>
      <c r="AG28" s="344"/>
      <c r="AH28" s="342"/>
      <c r="AI28" s="343"/>
      <c r="AJ28" s="343"/>
      <c r="AK28" s="344"/>
      <c r="AL28" s="34"/>
      <c r="AM28" s="35"/>
      <c r="AN28" s="342"/>
      <c r="AO28" s="343"/>
      <c r="AP28" s="343"/>
      <c r="AQ28" s="343"/>
      <c r="AR28" s="343"/>
      <c r="AS28" s="35"/>
    </row>
    <row r="29" spans="2:45" ht="15.75" customHeight="1" x14ac:dyDescent="0.2">
      <c r="D29" s="2" t="s">
        <v>22</v>
      </c>
      <c r="AN29" s="579">
        <f>'35【建築事業】（入力用）'!AN29:AR29</f>
        <v>0</v>
      </c>
      <c r="AO29" s="579"/>
      <c r="AP29" s="579"/>
      <c r="AQ29" s="579"/>
      <c r="AR29" s="579"/>
    </row>
    <row r="30" spans="2:45" ht="15" customHeight="1" x14ac:dyDescent="0.2">
      <c r="AG30" s="9"/>
      <c r="AI30" s="10" t="s">
        <v>88</v>
      </c>
      <c r="AJ30" s="613">
        <f>'35【建築事業】（入力用）'!AJ30</f>
        <v>0</v>
      </c>
      <c r="AK30" s="613"/>
      <c r="AL30" s="613"/>
      <c r="AM30" s="380" t="s">
        <v>76</v>
      </c>
      <c r="AN30" s="380"/>
      <c r="AO30" s="614">
        <f>'35【建築事業】（入力用）'!AO30</f>
        <v>0</v>
      </c>
      <c r="AP30" s="614"/>
      <c r="AQ30" s="614"/>
      <c r="AR30" s="37"/>
      <c r="AS30" s="11" t="s">
        <v>77</v>
      </c>
    </row>
    <row r="31" spans="2:45" ht="15" customHeight="1" x14ac:dyDescent="0.2">
      <c r="D31" s="476">
        <f>'35【建築事業】（入力用）'!D31</f>
        <v>7</v>
      </c>
      <c r="E31" s="476"/>
      <c r="F31" s="12" t="s">
        <v>0</v>
      </c>
      <c r="G31" s="476">
        <f>'35【建築事業】（入力用）'!G31</f>
        <v>0</v>
      </c>
      <c r="H31" s="476"/>
      <c r="I31" s="12" t="s">
        <v>1</v>
      </c>
      <c r="J31" s="476">
        <f>'35【建築事業】（入力用）'!J31</f>
        <v>0</v>
      </c>
      <c r="K31" s="476"/>
      <c r="L31" s="12" t="s">
        <v>23</v>
      </c>
      <c r="AG31" s="13"/>
      <c r="AI31" s="10" t="s">
        <v>89</v>
      </c>
      <c r="AJ31" s="524">
        <f>'35【建築事業】（入力用）'!AJ31</f>
        <v>0</v>
      </c>
      <c r="AK31" s="525"/>
      <c r="AL31" s="11" t="s">
        <v>76</v>
      </c>
      <c r="AM31" s="613">
        <f>'35【建築事業】（入力用）'!AM31</f>
        <v>0</v>
      </c>
      <c r="AN31" s="613"/>
      <c r="AO31" s="11" t="s">
        <v>76</v>
      </c>
      <c r="AP31" s="614">
        <f>'35【建築事業】（入力用）'!AP31</f>
        <v>0</v>
      </c>
      <c r="AQ31" s="614"/>
      <c r="AR31" s="37"/>
      <c r="AS31" s="11" t="s">
        <v>77</v>
      </c>
    </row>
    <row r="32" spans="2:45" ht="18" customHeight="1" x14ac:dyDescent="0.2">
      <c r="D32" s="9"/>
      <c r="E32" s="9"/>
      <c r="F32" s="9"/>
      <c r="G32" s="9"/>
      <c r="AA32" s="518" t="s">
        <v>24</v>
      </c>
      <c r="AB32" s="518"/>
      <c r="AC32" s="519">
        <f>'35【建築事業】（入力用）'!AC32</f>
        <v>0</v>
      </c>
      <c r="AD32" s="519"/>
      <c r="AE32" s="519"/>
      <c r="AF32" s="519"/>
      <c r="AG32" s="519"/>
      <c r="AH32" s="519"/>
      <c r="AI32" s="519"/>
      <c r="AJ32" s="519"/>
      <c r="AK32" s="519"/>
      <c r="AL32" s="519"/>
      <c r="AM32" s="519"/>
      <c r="AN32" s="519"/>
      <c r="AO32" s="519"/>
      <c r="AP32" s="519"/>
      <c r="AQ32" s="519"/>
      <c r="AR32" s="519"/>
      <c r="AS32" s="519"/>
    </row>
    <row r="33" spans="2:45" ht="15" customHeight="1" x14ac:dyDescent="0.2">
      <c r="D33" s="9"/>
      <c r="E33" s="9"/>
      <c r="F33" s="9"/>
      <c r="G33" s="9"/>
      <c r="H33" s="3"/>
      <c r="X33" s="520" t="s">
        <v>25</v>
      </c>
      <c r="Y33" s="520"/>
      <c r="Z33" s="520"/>
      <c r="AA33" s="2"/>
      <c r="AB33" s="2"/>
      <c r="AC33" s="521">
        <f>'35【建築事業】（入力用）'!AC33</f>
        <v>0</v>
      </c>
      <c r="AD33" s="521"/>
      <c r="AE33" s="521"/>
      <c r="AF33" s="521"/>
      <c r="AG33" s="521"/>
      <c r="AH33" s="521"/>
      <c r="AI33" s="521"/>
      <c r="AJ33" s="521"/>
      <c r="AK33" s="521"/>
      <c r="AL33" s="521"/>
      <c r="AM33" s="521"/>
      <c r="AN33" s="521"/>
      <c r="AS33" s="14"/>
    </row>
    <row r="34" spans="2:45" ht="15" customHeight="1" x14ac:dyDescent="0.2">
      <c r="D34" s="476" t="str">
        <f>'35【建築事業】（入力用）'!D34</f>
        <v>埼玉</v>
      </c>
      <c r="E34" s="476"/>
      <c r="F34" s="476"/>
      <c r="G34" s="476"/>
      <c r="H34" s="12" t="s">
        <v>26</v>
      </c>
      <c r="I34" s="12"/>
      <c r="J34" s="12"/>
      <c r="K34" s="12"/>
      <c r="L34" s="12"/>
      <c r="M34" s="12"/>
      <c r="N34" s="12"/>
      <c r="O34" s="12"/>
      <c r="P34" s="12"/>
      <c r="Q34" s="12"/>
      <c r="R34" s="15"/>
      <c r="S34" s="12"/>
      <c r="Y34" s="9"/>
      <c r="Z34" s="9"/>
      <c r="AA34" s="518" t="s">
        <v>27</v>
      </c>
      <c r="AB34" s="518"/>
      <c r="AC34" s="637" t="str">
        <f>'35【建築事業】（入力用）'!AC34</f>
        <v>　　</v>
      </c>
      <c r="AD34" s="637"/>
      <c r="AE34" s="637"/>
      <c r="AF34" s="637"/>
      <c r="AG34" s="637"/>
      <c r="AH34" s="637"/>
      <c r="AI34" s="637"/>
      <c r="AJ34" s="637"/>
      <c r="AK34" s="637"/>
      <c r="AL34" s="637"/>
      <c r="AM34" s="637"/>
      <c r="AN34" s="637"/>
      <c r="AO34" s="28"/>
      <c r="AP34" s="28"/>
      <c r="AQ34" s="28"/>
      <c r="AR34" s="28"/>
      <c r="AS34" s="33"/>
    </row>
    <row r="35" spans="2:45" ht="15" customHeight="1" x14ac:dyDescent="0.2">
      <c r="AC35" s="2"/>
      <c r="AD35" s="3" t="s">
        <v>91</v>
      </c>
    </row>
    <row r="36" spans="2:45" ht="16.149999999999999" customHeight="1" x14ac:dyDescent="0.2">
      <c r="D36" s="16" t="s">
        <v>28</v>
      </c>
      <c r="E36" s="16"/>
      <c r="F36" s="2"/>
      <c r="G36" s="2"/>
      <c r="H36" s="2"/>
      <c r="I36" s="2"/>
      <c r="J36" s="2"/>
      <c r="K36" s="2"/>
      <c r="L36" s="2"/>
      <c r="M36" s="2"/>
      <c r="N36" s="2"/>
      <c r="O36" s="2"/>
      <c r="P36" s="2"/>
      <c r="Q36" s="2"/>
      <c r="R36" s="2"/>
      <c r="S36" s="2"/>
      <c r="T36" s="2"/>
      <c r="U36" s="2"/>
      <c r="V36" s="2"/>
      <c r="W36" s="2"/>
      <c r="X36" s="2"/>
      <c r="AA36" s="480" t="s">
        <v>29</v>
      </c>
      <c r="AB36" s="481"/>
      <c r="AC36" s="486" t="s">
        <v>92</v>
      </c>
      <c r="AD36" s="487"/>
      <c r="AE36" s="487"/>
      <c r="AF36" s="487"/>
      <c r="AG36" s="487"/>
      <c r="AH36" s="488"/>
      <c r="AI36" s="17"/>
      <c r="AJ36" s="492" t="s">
        <v>93</v>
      </c>
      <c r="AK36" s="492"/>
      <c r="AL36" s="492"/>
      <c r="AM36" s="492"/>
      <c r="AN36" s="492"/>
      <c r="AO36" s="20"/>
      <c r="AP36" s="494" t="s">
        <v>94</v>
      </c>
      <c r="AQ36" s="495"/>
      <c r="AR36" s="495"/>
      <c r="AS36" s="496"/>
    </row>
    <row r="37" spans="2:45" ht="16.149999999999999" customHeight="1" x14ac:dyDescent="0.2">
      <c r="D37" s="62" t="s">
        <v>95</v>
      </c>
      <c r="E37" s="16"/>
      <c r="F37" s="2"/>
      <c r="G37" s="2"/>
      <c r="H37" s="2"/>
      <c r="I37" s="2"/>
      <c r="J37" s="2"/>
      <c r="K37" s="2"/>
      <c r="L37" s="2"/>
      <c r="M37" s="2"/>
      <c r="N37" s="2"/>
      <c r="O37" s="2"/>
      <c r="P37" s="2"/>
      <c r="Q37" s="2"/>
      <c r="R37" s="2"/>
      <c r="S37" s="2"/>
      <c r="T37" s="2"/>
      <c r="U37" s="2"/>
      <c r="V37" s="2"/>
      <c r="W37" s="2"/>
      <c r="X37" s="2"/>
      <c r="AA37" s="482"/>
      <c r="AB37" s="483"/>
      <c r="AC37" s="489"/>
      <c r="AD37" s="490"/>
      <c r="AE37" s="490"/>
      <c r="AF37" s="490"/>
      <c r="AG37" s="490"/>
      <c r="AH37" s="491"/>
      <c r="AI37" s="3"/>
      <c r="AJ37" s="493"/>
      <c r="AK37" s="493"/>
      <c r="AL37" s="493"/>
      <c r="AM37" s="493"/>
      <c r="AN37" s="493"/>
      <c r="AO37" s="19"/>
      <c r="AP37" s="497"/>
      <c r="AQ37" s="498"/>
      <c r="AR37" s="498"/>
      <c r="AS37" s="499"/>
    </row>
    <row r="38" spans="2:45" ht="16.149999999999999" customHeight="1" x14ac:dyDescent="0.2">
      <c r="D38" s="16" t="s">
        <v>96</v>
      </c>
      <c r="E38" s="16"/>
      <c r="F38" s="2"/>
      <c r="G38" s="2"/>
      <c r="H38" s="2"/>
      <c r="I38" s="2"/>
      <c r="J38" s="2"/>
      <c r="K38" s="2"/>
      <c r="L38" s="2"/>
      <c r="M38" s="2"/>
      <c r="N38" s="2"/>
      <c r="O38" s="2"/>
      <c r="P38" s="2"/>
      <c r="Q38" s="2"/>
      <c r="R38" s="2"/>
      <c r="S38" s="2"/>
      <c r="T38" s="2"/>
      <c r="U38" s="2"/>
      <c r="V38" s="2"/>
      <c r="W38" s="2"/>
      <c r="X38" s="2"/>
      <c r="AA38" s="482"/>
      <c r="AB38" s="483"/>
      <c r="AC38" s="500">
        <f>'35【建築事業】（入力用）'!AC38</f>
        <v>0</v>
      </c>
      <c r="AD38" s="501"/>
      <c r="AE38" s="501"/>
      <c r="AF38" s="501"/>
      <c r="AG38" s="501"/>
      <c r="AH38" s="502"/>
      <c r="AI38" s="506">
        <f>'35【建築事業】（入力用）'!AI38</f>
        <v>0</v>
      </c>
      <c r="AJ38" s="507"/>
      <c r="AK38" s="507"/>
      <c r="AL38" s="507"/>
      <c r="AM38" s="507"/>
      <c r="AN38" s="507"/>
      <c r="AO38" s="611"/>
      <c r="AP38" s="512">
        <f>'35【建築事業】（入力用）'!AP38</f>
        <v>0</v>
      </c>
      <c r="AQ38" s="513"/>
      <c r="AR38" s="513"/>
      <c r="AS38" s="514"/>
    </row>
    <row r="39" spans="2:45" ht="16.149999999999999" customHeight="1" x14ac:dyDescent="0.2">
      <c r="D39" s="18"/>
      <c r="E39" s="16"/>
      <c r="F39" s="2"/>
      <c r="G39" s="2"/>
      <c r="H39" s="2"/>
      <c r="I39" s="2"/>
      <c r="J39" s="2"/>
      <c r="K39" s="2"/>
      <c r="L39" s="2"/>
      <c r="M39" s="2"/>
      <c r="N39" s="2"/>
      <c r="O39" s="2"/>
      <c r="P39" s="2"/>
      <c r="Q39" s="2"/>
      <c r="R39" s="2"/>
      <c r="S39" s="2"/>
      <c r="T39" s="2"/>
      <c r="U39" s="2"/>
      <c r="V39" s="2"/>
      <c r="W39" s="2"/>
      <c r="X39" s="2"/>
      <c r="AA39" s="484"/>
      <c r="AB39" s="485"/>
      <c r="AC39" s="503"/>
      <c r="AD39" s="504"/>
      <c r="AE39" s="504"/>
      <c r="AF39" s="504"/>
      <c r="AG39" s="504"/>
      <c r="AH39" s="505"/>
      <c r="AI39" s="509"/>
      <c r="AJ39" s="510"/>
      <c r="AK39" s="510"/>
      <c r="AL39" s="510"/>
      <c r="AM39" s="510"/>
      <c r="AN39" s="510"/>
      <c r="AO39" s="612"/>
      <c r="AP39" s="515"/>
      <c r="AQ39" s="516"/>
      <c r="AR39" s="516"/>
      <c r="AS39" s="517"/>
    </row>
    <row r="40" spans="2:45" ht="9" customHeight="1" x14ac:dyDescent="0.2">
      <c r="D40" s="18"/>
      <c r="E40" s="16"/>
      <c r="F40" s="2"/>
      <c r="G40" s="2"/>
      <c r="H40" s="2"/>
      <c r="I40" s="2"/>
      <c r="J40" s="2"/>
      <c r="K40" s="2"/>
      <c r="L40" s="2"/>
      <c r="M40" s="2"/>
      <c r="N40" s="2"/>
      <c r="O40" s="2"/>
      <c r="P40" s="2"/>
      <c r="Q40" s="2"/>
      <c r="R40" s="2"/>
      <c r="S40" s="2"/>
      <c r="T40" s="2"/>
      <c r="U40" s="2"/>
      <c r="V40" s="2"/>
      <c r="W40" s="2"/>
      <c r="X40" s="2"/>
      <c r="AA40" s="29"/>
      <c r="AB40" s="29"/>
      <c r="AC40" s="38"/>
      <c r="AD40" s="38"/>
      <c r="AE40" s="38"/>
      <c r="AF40" s="38"/>
      <c r="AG40" s="38"/>
      <c r="AH40" s="38"/>
      <c r="AI40" s="38"/>
      <c r="AJ40" s="38"/>
      <c r="AK40" s="38"/>
      <c r="AL40" s="38"/>
      <c r="AM40" s="38"/>
      <c r="AN40" s="38"/>
      <c r="AO40" s="11"/>
      <c r="AP40" s="38"/>
      <c r="AQ40" s="30"/>
      <c r="AR40" s="30"/>
      <c r="AS40" s="30"/>
    </row>
    <row r="41" spans="2:45" ht="9" customHeight="1" x14ac:dyDescent="0.2">
      <c r="AQ41" s="31"/>
      <c r="AR41" s="31"/>
      <c r="AS41" s="31"/>
    </row>
    <row r="42" spans="2:45" ht="7.5" customHeight="1" x14ac:dyDescent="0.2">
      <c r="X42" s="3"/>
      <c r="Y42" s="3"/>
    </row>
    <row r="43" spans="2:45" ht="10.5" customHeight="1" x14ac:dyDescent="0.2">
      <c r="X43" s="3"/>
      <c r="Y43" s="3"/>
    </row>
    <row r="44" spans="2:45" ht="5.25" customHeight="1" x14ac:dyDescent="0.2">
      <c r="X44" s="3"/>
      <c r="Y44" s="3"/>
    </row>
    <row r="45" spans="2:45" ht="5.25" customHeight="1" x14ac:dyDescent="0.2">
      <c r="X45" s="3"/>
      <c r="Y45" s="3"/>
    </row>
    <row r="46" spans="2:45" ht="5.25" customHeight="1" x14ac:dyDescent="0.2">
      <c r="X46" s="3"/>
      <c r="Y46" s="3"/>
    </row>
    <row r="47" spans="2:45" ht="5.25" customHeight="1" x14ac:dyDescent="0.2">
      <c r="X47" s="3"/>
      <c r="Y47" s="3"/>
    </row>
    <row r="48" spans="2:45" ht="17.25" customHeight="1" x14ac:dyDescent="0.2">
      <c r="B48" s="2" t="s">
        <v>35</v>
      </c>
      <c r="S48" s="9"/>
      <c r="T48" s="9"/>
      <c r="U48" s="9"/>
      <c r="V48" s="9"/>
      <c r="W48" s="9"/>
      <c r="AL48" s="21"/>
      <c r="AM48" s="21"/>
      <c r="AN48" s="21"/>
      <c r="AO48" s="21"/>
    </row>
    <row r="49" spans="2:45" ht="12.75" customHeight="1" x14ac:dyDescent="0.2">
      <c r="M49" s="22"/>
      <c r="N49" s="22"/>
      <c r="O49" s="22"/>
      <c r="P49" s="22"/>
      <c r="Q49" s="22"/>
      <c r="R49" s="22"/>
      <c r="S49" s="22"/>
      <c r="T49" s="23"/>
      <c r="U49" s="23"/>
      <c r="V49" s="23"/>
      <c r="W49" s="23"/>
      <c r="X49" s="23"/>
      <c r="Y49" s="23"/>
      <c r="Z49" s="23"/>
      <c r="AA49" s="22"/>
      <c r="AB49" s="22"/>
      <c r="AC49" s="22"/>
      <c r="AL49" s="21"/>
      <c r="AM49" s="460" t="s">
        <v>74</v>
      </c>
      <c r="AN49" s="606"/>
      <c r="AO49" s="606"/>
      <c r="AP49" s="607"/>
    </row>
    <row r="50" spans="2:45" ht="12.75" customHeight="1" x14ac:dyDescent="0.2">
      <c r="M50" s="22"/>
      <c r="N50" s="22"/>
      <c r="O50" s="22"/>
      <c r="P50" s="22"/>
      <c r="Q50" s="22"/>
      <c r="R50" s="22"/>
      <c r="S50" s="22"/>
      <c r="T50" s="23"/>
      <c r="U50" s="23"/>
      <c r="V50" s="23"/>
      <c r="W50" s="23"/>
      <c r="X50" s="23"/>
      <c r="Y50" s="23"/>
      <c r="Z50" s="23"/>
      <c r="AA50" s="22"/>
      <c r="AB50" s="22"/>
      <c r="AC50" s="22"/>
      <c r="AL50" s="21"/>
      <c r="AM50" s="608"/>
      <c r="AN50" s="609"/>
      <c r="AO50" s="609"/>
      <c r="AP50" s="610"/>
    </row>
    <row r="51" spans="2:45" ht="12.75" customHeight="1" x14ac:dyDescent="0.2">
      <c r="M51" s="22"/>
      <c r="N51" s="22"/>
      <c r="O51" s="22"/>
      <c r="P51" s="22"/>
      <c r="Q51" s="22"/>
      <c r="R51" s="22"/>
      <c r="S51" s="22"/>
      <c r="T51" s="22"/>
      <c r="U51" s="22"/>
      <c r="V51" s="22"/>
      <c r="W51" s="22"/>
      <c r="X51" s="22"/>
      <c r="Y51" s="22"/>
      <c r="Z51" s="22"/>
      <c r="AA51" s="22"/>
      <c r="AB51" s="22"/>
      <c r="AC51" s="22"/>
      <c r="AL51" s="21"/>
      <c r="AM51" s="21"/>
      <c r="AN51" s="40"/>
      <c r="AO51" s="40"/>
    </row>
    <row r="52" spans="2:45" ht="6" customHeight="1" x14ac:dyDescent="0.2">
      <c r="M52" s="22"/>
      <c r="N52" s="22"/>
      <c r="O52" s="22"/>
      <c r="P52" s="22"/>
      <c r="Q52" s="22"/>
      <c r="R52" s="22"/>
      <c r="S52" s="22"/>
      <c r="T52" s="22"/>
      <c r="U52" s="22"/>
      <c r="V52" s="22"/>
      <c r="W52" s="22"/>
      <c r="X52" s="22"/>
      <c r="Y52" s="22"/>
      <c r="Z52" s="22"/>
      <c r="AA52" s="22"/>
      <c r="AB52" s="22"/>
      <c r="AC52" s="22"/>
      <c r="AL52" s="21"/>
      <c r="AM52" s="21"/>
    </row>
    <row r="53" spans="2:45" ht="12.75" customHeight="1" x14ac:dyDescent="0.2">
      <c r="B53" s="466" t="s">
        <v>2</v>
      </c>
      <c r="C53" s="467"/>
      <c r="D53" s="467"/>
      <c r="E53" s="467"/>
      <c r="F53" s="467"/>
      <c r="G53" s="467"/>
      <c r="H53" s="467"/>
      <c r="I53" s="467"/>
      <c r="J53" s="469" t="s">
        <v>10</v>
      </c>
      <c r="K53" s="469"/>
      <c r="L53" s="41" t="s">
        <v>3</v>
      </c>
      <c r="M53" s="469" t="s">
        <v>11</v>
      </c>
      <c r="N53" s="469"/>
      <c r="O53" s="470" t="s">
        <v>12</v>
      </c>
      <c r="P53" s="469"/>
      <c r="Q53" s="469"/>
      <c r="R53" s="469"/>
      <c r="S53" s="469"/>
      <c r="T53" s="469"/>
      <c r="U53" s="469" t="s">
        <v>13</v>
      </c>
      <c r="V53" s="469"/>
      <c r="W53" s="469"/>
      <c r="AD53" s="11"/>
      <c r="AE53" s="11"/>
      <c r="AF53" s="11"/>
      <c r="AG53" s="11"/>
      <c r="AH53" s="11"/>
      <c r="AI53" s="11"/>
      <c r="AJ53" s="11"/>
      <c r="AL53" s="471">
        <f>$AL$9</f>
        <v>0</v>
      </c>
      <c r="AM53" s="472"/>
      <c r="AN53" s="406" t="s">
        <v>4</v>
      </c>
      <c r="AO53" s="406"/>
      <c r="AP53" s="472"/>
      <c r="AQ53" s="472"/>
      <c r="AR53" s="406" t="s">
        <v>5</v>
      </c>
      <c r="AS53" s="407"/>
    </row>
    <row r="54" spans="2:45" ht="13.9" customHeight="1" x14ac:dyDescent="0.2">
      <c r="B54" s="467"/>
      <c r="C54" s="467"/>
      <c r="D54" s="467"/>
      <c r="E54" s="467"/>
      <c r="F54" s="467"/>
      <c r="G54" s="467"/>
      <c r="H54" s="467"/>
      <c r="I54" s="467"/>
      <c r="J54" s="412" t="str">
        <f>$J$10</f>
        <v>1</v>
      </c>
      <c r="K54" s="414" t="str">
        <f>$K$10</f>
        <v>1</v>
      </c>
      <c r="L54" s="417" t="str">
        <f>$L$10</f>
        <v>1</v>
      </c>
      <c r="M54" s="420" t="str">
        <f>$M$10</f>
        <v>0</v>
      </c>
      <c r="N54" s="414" t="str">
        <f>$N$10</f>
        <v>5</v>
      </c>
      <c r="O54" s="420" t="str">
        <f>$O$10</f>
        <v>9</v>
      </c>
      <c r="P54" s="423" t="str">
        <f>$P$10</f>
        <v>3</v>
      </c>
      <c r="Q54" s="423" t="str">
        <f>$Q$10</f>
        <v>6</v>
      </c>
      <c r="R54" s="423" t="str">
        <f>$R$10</f>
        <v>0</v>
      </c>
      <c r="S54" s="423" t="str">
        <f>$S$10</f>
        <v>1</v>
      </c>
      <c r="T54" s="414" t="str">
        <f>$T$10</f>
        <v>5</v>
      </c>
      <c r="U54" s="420">
        <f>$U$10</f>
        <v>0</v>
      </c>
      <c r="V54" s="423">
        <f>$V$10</f>
        <v>0</v>
      </c>
      <c r="W54" s="414">
        <f>$W$10</f>
        <v>0</v>
      </c>
      <c r="AD54" s="11"/>
      <c r="AE54" s="11"/>
      <c r="AF54" s="11"/>
      <c r="AG54" s="11"/>
      <c r="AH54" s="11"/>
      <c r="AI54" s="11"/>
      <c r="AJ54" s="11"/>
      <c r="AL54" s="473"/>
      <c r="AM54" s="474"/>
      <c r="AN54" s="408"/>
      <c r="AO54" s="408"/>
      <c r="AP54" s="474"/>
      <c r="AQ54" s="474"/>
      <c r="AR54" s="408"/>
      <c r="AS54" s="409"/>
    </row>
    <row r="55" spans="2:45" ht="9" customHeight="1" x14ac:dyDescent="0.2">
      <c r="B55" s="467"/>
      <c r="C55" s="467"/>
      <c r="D55" s="467"/>
      <c r="E55" s="467"/>
      <c r="F55" s="467"/>
      <c r="G55" s="467"/>
      <c r="H55" s="467"/>
      <c r="I55" s="467"/>
      <c r="J55" s="413"/>
      <c r="K55" s="415"/>
      <c r="L55" s="418"/>
      <c r="M55" s="421"/>
      <c r="N55" s="415"/>
      <c r="O55" s="421"/>
      <c r="P55" s="424"/>
      <c r="Q55" s="424"/>
      <c r="R55" s="424"/>
      <c r="S55" s="424"/>
      <c r="T55" s="415"/>
      <c r="U55" s="421"/>
      <c r="V55" s="424"/>
      <c r="W55" s="415"/>
      <c r="AD55" s="11"/>
      <c r="AE55" s="11"/>
      <c r="AF55" s="11"/>
      <c r="AG55" s="11"/>
      <c r="AH55" s="11"/>
      <c r="AI55" s="11"/>
      <c r="AJ55" s="11"/>
      <c r="AL55" s="475"/>
      <c r="AM55" s="476"/>
      <c r="AN55" s="410"/>
      <c r="AO55" s="410"/>
      <c r="AP55" s="476"/>
      <c r="AQ55" s="476"/>
      <c r="AR55" s="410"/>
      <c r="AS55" s="411"/>
    </row>
    <row r="56" spans="2:45" ht="6" customHeight="1" x14ac:dyDescent="0.2">
      <c r="B56" s="468"/>
      <c r="C56" s="468"/>
      <c r="D56" s="468"/>
      <c r="E56" s="468"/>
      <c r="F56" s="468"/>
      <c r="G56" s="468"/>
      <c r="H56" s="468"/>
      <c r="I56" s="468"/>
      <c r="J56" s="413"/>
      <c r="K56" s="416"/>
      <c r="L56" s="419"/>
      <c r="M56" s="422"/>
      <c r="N56" s="416"/>
      <c r="O56" s="422"/>
      <c r="P56" s="425"/>
      <c r="Q56" s="425"/>
      <c r="R56" s="425"/>
      <c r="S56" s="425"/>
      <c r="T56" s="416"/>
      <c r="U56" s="422"/>
      <c r="V56" s="425"/>
      <c r="W56" s="416"/>
    </row>
    <row r="57" spans="2:45" ht="15" customHeight="1" x14ac:dyDescent="0.2">
      <c r="B57" s="391" t="s">
        <v>36</v>
      </c>
      <c r="C57" s="392"/>
      <c r="D57" s="392"/>
      <c r="E57" s="392"/>
      <c r="F57" s="392"/>
      <c r="G57" s="392"/>
      <c r="H57" s="392"/>
      <c r="I57" s="393"/>
      <c r="J57" s="391" t="s">
        <v>6</v>
      </c>
      <c r="K57" s="392"/>
      <c r="L57" s="392"/>
      <c r="M57" s="392"/>
      <c r="N57" s="400"/>
      <c r="O57" s="403" t="s">
        <v>37</v>
      </c>
      <c r="P57" s="392"/>
      <c r="Q57" s="392"/>
      <c r="R57" s="392"/>
      <c r="S57" s="392"/>
      <c r="T57" s="392"/>
      <c r="U57" s="393"/>
      <c r="V57" s="42" t="s">
        <v>30</v>
      </c>
      <c r="W57" s="43"/>
      <c r="X57" s="43"/>
      <c r="Y57" s="426" t="s">
        <v>83</v>
      </c>
      <c r="Z57" s="426"/>
      <c r="AA57" s="426"/>
      <c r="AB57" s="426"/>
      <c r="AC57" s="426"/>
      <c r="AD57" s="426"/>
      <c r="AE57" s="426"/>
      <c r="AF57" s="426"/>
      <c r="AG57" s="426"/>
      <c r="AH57" s="426"/>
      <c r="AI57" s="43"/>
      <c r="AJ57" s="43"/>
      <c r="AK57" s="44"/>
      <c r="AL57" s="427" t="s">
        <v>75</v>
      </c>
      <c r="AM57" s="427"/>
      <c r="AN57" s="428" t="s">
        <v>46</v>
      </c>
      <c r="AO57" s="428"/>
      <c r="AP57" s="428"/>
      <c r="AQ57" s="428"/>
      <c r="AR57" s="428"/>
      <c r="AS57" s="429"/>
    </row>
    <row r="58" spans="2:45" ht="13.9" customHeight="1" x14ac:dyDescent="0.2">
      <c r="B58" s="394"/>
      <c r="C58" s="395"/>
      <c r="D58" s="395"/>
      <c r="E58" s="395"/>
      <c r="F58" s="395"/>
      <c r="G58" s="395"/>
      <c r="H58" s="395"/>
      <c r="I58" s="396"/>
      <c r="J58" s="394"/>
      <c r="K58" s="395"/>
      <c r="L58" s="395"/>
      <c r="M58" s="395"/>
      <c r="N58" s="401"/>
      <c r="O58" s="404"/>
      <c r="P58" s="395"/>
      <c r="Q58" s="395"/>
      <c r="R58" s="395"/>
      <c r="S58" s="395"/>
      <c r="T58" s="395"/>
      <c r="U58" s="396"/>
      <c r="V58" s="430" t="s">
        <v>7</v>
      </c>
      <c r="W58" s="431"/>
      <c r="X58" s="431"/>
      <c r="Y58" s="432"/>
      <c r="Z58" s="436" t="s">
        <v>16</v>
      </c>
      <c r="AA58" s="437"/>
      <c r="AB58" s="437"/>
      <c r="AC58" s="438"/>
      <c r="AD58" s="442" t="s">
        <v>17</v>
      </c>
      <c r="AE58" s="443"/>
      <c r="AF58" s="443"/>
      <c r="AG58" s="444"/>
      <c r="AH58" s="604" t="s">
        <v>41</v>
      </c>
      <c r="AI58" s="406"/>
      <c r="AJ58" s="406"/>
      <c r="AK58" s="407"/>
      <c r="AL58" s="454" t="s">
        <v>38</v>
      </c>
      <c r="AM58" s="454"/>
      <c r="AN58" s="456" t="s">
        <v>19</v>
      </c>
      <c r="AO58" s="457"/>
      <c r="AP58" s="457"/>
      <c r="AQ58" s="457"/>
      <c r="AR58" s="458"/>
      <c r="AS58" s="459"/>
    </row>
    <row r="59" spans="2:45" ht="13.9" customHeight="1" x14ac:dyDescent="0.2">
      <c r="B59" s="599"/>
      <c r="C59" s="600"/>
      <c r="D59" s="600"/>
      <c r="E59" s="600"/>
      <c r="F59" s="600"/>
      <c r="G59" s="600"/>
      <c r="H59" s="600"/>
      <c r="I59" s="601"/>
      <c r="J59" s="599"/>
      <c r="K59" s="600"/>
      <c r="L59" s="600"/>
      <c r="M59" s="600"/>
      <c r="N59" s="602"/>
      <c r="O59" s="603"/>
      <c r="P59" s="600"/>
      <c r="Q59" s="600"/>
      <c r="R59" s="600"/>
      <c r="S59" s="600"/>
      <c r="T59" s="600"/>
      <c r="U59" s="601"/>
      <c r="V59" s="433"/>
      <c r="W59" s="434"/>
      <c r="X59" s="434"/>
      <c r="Y59" s="435"/>
      <c r="Z59" s="439"/>
      <c r="AA59" s="440"/>
      <c r="AB59" s="440"/>
      <c r="AC59" s="441"/>
      <c r="AD59" s="445"/>
      <c r="AE59" s="446"/>
      <c r="AF59" s="446"/>
      <c r="AG59" s="447"/>
      <c r="AH59" s="605"/>
      <c r="AI59" s="410"/>
      <c r="AJ59" s="410"/>
      <c r="AK59" s="411"/>
      <c r="AL59" s="455"/>
      <c r="AM59" s="455"/>
      <c r="AN59" s="389"/>
      <c r="AO59" s="389"/>
      <c r="AP59" s="389"/>
      <c r="AQ59" s="389"/>
      <c r="AR59" s="389"/>
      <c r="AS59" s="390"/>
    </row>
    <row r="60" spans="2:45" ht="18" customHeight="1" x14ac:dyDescent="0.2">
      <c r="B60" s="592">
        <f>'37【その他の建設事業（土木等）】（入力用）'!B60</f>
        <v>0</v>
      </c>
      <c r="C60" s="593"/>
      <c r="D60" s="593"/>
      <c r="E60" s="593"/>
      <c r="F60" s="593"/>
      <c r="G60" s="593"/>
      <c r="H60" s="593"/>
      <c r="I60" s="594"/>
      <c r="J60" s="592">
        <f>'37【その他の建設事業（土木等）】（入力用）'!J60</f>
        <v>0</v>
      </c>
      <c r="K60" s="593"/>
      <c r="L60" s="593"/>
      <c r="M60" s="593"/>
      <c r="N60" s="595"/>
      <c r="O60" s="47">
        <f>'37【その他の建設事業（土木等）】（入力用）'!O60</f>
        <v>0</v>
      </c>
      <c r="P60" s="48" t="s">
        <v>31</v>
      </c>
      <c r="Q60" s="47">
        <f>'37【その他の建設事業（土木等）】（入力用）'!Q60</f>
        <v>0</v>
      </c>
      <c r="R60" s="48" t="s">
        <v>32</v>
      </c>
      <c r="S60" s="47">
        <f>'37【その他の建設事業（土木等）】（入力用）'!S60</f>
        <v>0</v>
      </c>
      <c r="T60" s="377" t="s">
        <v>33</v>
      </c>
      <c r="U60" s="377"/>
      <c r="V60" s="378"/>
      <c r="W60" s="379"/>
      <c r="X60" s="379"/>
      <c r="Y60" s="49" t="s">
        <v>8</v>
      </c>
      <c r="Z60" s="55"/>
      <c r="AA60" s="56"/>
      <c r="AB60" s="56"/>
      <c r="AC60" s="49" t="s">
        <v>8</v>
      </c>
      <c r="AD60" s="55"/>
      <c r="AE60" s="56"/>
      <c r="AF60" s="56"/>
      <c r="AG60" s="52" t="s">
        <v>8</v>
      </c>
      <c r="AH60" s="596"/>
      <c r="AI60" s="597"/>
      <c r="AJ60" s="597"/>
      <c r="AK60" s="598"/>
      <c r="AL60" s="148"/>
      <c r="AM60" s="149"/>
      <c r="AN60" s="365"/>
      <c r="AO60" s="366"/>
      <c r="AP60" s="366"/>
      <c r="AQ60" s="366"/>
      <c r="AR60" s="366"/>
      <c r="AS60" s="52" t="s">
        <v>8</v>
      </c>
    </row>
    <row r="61" spans="2:45" ht="18" customHeight="1" x14ac:dyDescent="0.2">
      <c r="B61" s="586"/>
      <c r="C61" s="587"/>
      <c r="D61" s="587"/>
      <c r="E61" s="587"/>
      <c r="F61" s="587"/>
      <c r="G61" s="587"/>
      <c r="H61" s="587"/>
      <c r="I61" s="588"/>
      <c r="J61" s="586"/>
      <c r="K61" s="587"/>
      <c r="L61" s="587"/>
      <c r="M61" s="587"/>
      <c r="N61" s="590"/>
      <c r="O61" s="27">
        <f>'37【その他の建設事業（土木等）】（入力用）'!O61</f>
        <v>0</v>
      </c>
      <c r="P61" s="33" t="s">
        <v>31</v>
      </c>
      <c r="Q61" s="27">
        <f>'37【その他の建設事業（土木等）】（入力用）'!Q61</f>
        <v>0</v>
      </c>
      <c r="R61" s="33" t="s">
        <v>32</v>
      </c>
      <c r="S61" s="27">
        <f>'37【その他の建設事業（土木等）】（入力用）'!S61</f>
        <v>0</v>
      </c>
      <c r="T61" s="591" t="s">
        <v>34</v>
      </c>
      <c r="U61" s="591"/>
      <c r="V61" s="342">
        <f>'37【その他の建設事業（土木等）】（入力用）'!V61</f>
        <v>0</v>
      </c>
      <c r="W61" s="343"/>
      <c r="X61" s="343"/>
      <c r="Y61" s="343"/>
      <c r="Z61" s="342">
        <f>'37【その他の建設事業（土木等）】（入力用）'!Z61</f>
        <v>0</v>
      </c>
      <c r="AA61" s="343"/>
      <c r="AB61" s="343"/>
      <c r="AC61" s="343"/>
      <c r="AD61" s="342">
        <f>'37【その他の建設事業（土木等）】（入力用）'!AD61</f>
        <v>0</v>
      </c>
      <c r="AE61" s="343"/>
      <c r="AF61" s="343"/>
      <c r="AG61" s="344"/>
      <c r="AH61" s="340">
        <f>'37【その他の建設事業（土木等）】（入力用）'!AH61</f>
        <v>0</v>
      </c>
      <c r="AI61" s="341"/>
      <c r="AJ61" s="341"/>
      <c r="AK61" s="368"/>
      <c r="AL61" s="345" t="str">
        <f>'37【その他の建設事業（土木等）】（入力用）'!AL61</f>
        <v/>
      </c>
      <c r="AM61" s="582"/>
      <c r="AN61" s="342">
        <f>'37【その他の建設事業（土木等）】（入力用）'!AN61</f>
        <v>0</v>
      </c>
      <c r="AO61" s="343"/>
      <c r="AP61" s="343"/>
      <c r="AQ61" s="343"/>
      <c r="AR61" s="343"/>
      <c r="AS61" s="35"/>
    </row>
    <row r="62" spans="2:45" ht="18" customHeight="1" x14ac:dyDescent="0.2">
      <c r="B62" s="583">
        <f>'37【その他の建設事業（土木等）】（入力用）'!B62</f>
        <v>0</v>
      </c>
      <c r="C62" s="584"/>
      <c r="D62" s="584"/>
      <c r="E62" s="584"/>
      <c r="F62" s="584"/>
      <c r="G62" s="584"/>
      <c r="H62" s="584"/>
      <c r="I62" s="585"/>
      <c r="J62" s="583">
        <f>'37【その他の建設事業（土木等）】（入力用）'!J62</f>
        <v>0</v>
      </c>
      <c r="K62" s="584"/>
      <c r="L62" s="584"/>
      <c r="M62" s="584"/>
      <c r="N62" s="589"/>
      <c r="O62" s="26">
        <f>'37【その他の建設事業（土木等）】（入力用）'!O62</f>
        <v>0</v>
      </c>
      <c r="P62" s="11" t="s">
        <v>31</v>
      </c>
      <c r="Q62" s="26">
        <f>'37【その他の建設事業（土木等）】（入力用）'!Q62</f>
        <v>0</v>
      </c>
      <c r="R62" s="11" t="s">
        <v>32</v>
      </c>
      <c r="S62" s="26">
        <f>'37【その他の建設事業（土木等）】（入力用）'!S62</f>
        <v>0</v>
      </c>
      <c r="T62" s="380" t="s">
        <v>33</v>
      </c>
      <c r="U62" s="380"/>
      <c r="V62" s="378"/>
      <c r="W62" s="379"/>
      <c r="X62" s="379"/>
      <c r="Y62" s="54"/>
      <c r="Z62" s="55"/>
      <c r="AA62" s="56"/>
      <c r="AB62" s="56"/>
      <c r="AC62" s="54"/>
      <c r="AD62" s="55"/>
      <c r="AE62" s="56"/>
      <c r="AF62" s="56"/>
      <c r="AG62" s="54"/>
      <c r="AH62" s="365"/>
      <c r="AI62" s="366"/>
      <c r="AJ62" s="366"/>
      <c r="AK62" s="367"/>
      <c r="AL62" s="148"/>
      <c r="AM62" s="149"/>
      <c r="AN62" s="365"/>
      <c r="AO62" s="366"/>
      <c r="AP62" s="366"/>
      <c r="AQ62" s="366"/>
      <c r="AR62" s="366"/>
      <c r="AS62" s="58"/>
    </row>
    <row r="63" spans="2:45" ht="18" customHeight="1" x14ac:dyDescent="0.2">
      <c r="B63" s="586"/>
      <c r="C63" s="587"/>
      <c r="D63" s="587"/>
      <c r="E63" s="587"/>
      <c r="F63" s="587"/>
      <c r="G63" s="587"/>
      <c r="H63" s="587"/>
      <c r="I63" s="588"/>
      <c r="J63" s="586"/>
      <c r="K63" s="587"/>
      <c r="L63" s="587"/>
      <c r="M63" s="587"/>
      <c r="N63" s="590"/>
      <c r="O63" s="27">
        <f>'37【その他の建設事業（土木等）】（入力用）'!O63</f>
        <v>0</v>
      </c>
      <c r="P63" s="33" t="s">
        <v>31</v>
      </c>
      <c r="Q63" s="27">
        <f>'37【その他の建設事業（土木等）】（入力用）'!Q63</f>
        <v>0</v>
      </c>
      <c r="R63" s="33" t="s">
        <v>32</v>
      </c>
      <c r="S63" s="27">
        <f>'37【その他の建設事業（土木等）】（入力用）'!S63</f>
        <v>0</v>
      </c>
      <c r="T63" s="591" t="s">
        <v>34</v>
      </c>
      <c r="U63" s="591"/>
      <c r="V63" s="340">
        <f>'37【その他の建設事業（土木等）】（入力用）'!V63</f>
        <v>0</v>
      </c>
      <c r="W63" s="341"/>
      <c r="X63" s="341"/>
      <c r="Y63" s="341"/>
      <c r="Z63" s="340">
        <f>'37【その他の建設事業（土木等）】（入力用）'!Z63</f>
        <v>0</v>
      </c>
      <c r="AA63" s="341"/>
      <c r="AB63" s="341"/>
      <c r="AC63" s="341"/>
      <c r="AD63" s="340">
        <f>'37【その他の建設事業（土木等）】（入力用）'!AD63</f>
        <v>0</v>
      </c>
      <c r="AE63" s="341"/>
      <c r="AF63" s="341"/>
      <c r="AG63" s="341"/>
      <c r="AH63" s="340">
        <f>'37【その他の建設事業（土木等）】（入力用）'!AH63</f>
        <v>0</v>
      </c>
      <c r="AI63" s="341"/>
      <c r="AJ63" s="341"/>
      <c r="AK63" s="368"/>
      <c r="AL63" s="345" t="str">
        <f>'37【その他の建設事業（土木等）】（入力用）'!AL63</f>
        <v/>
      </c>
      <c r="AM63" s="582"/>
      <c r="AN63" s="342">
        <f>'37【その他の建設事業（土木等）】（入力用）'!AN63</f>
        <v>0</v>
      </c>
      <c r="AO63" s="343"/>
      <c r="AP63" s="343"/>
      <c r="AQ63" s="343"/>
      <c r="AR63" s="343"/>
      <c r="AS63" s="35"/>
    </row>
    <row r="64" spans="2:45" ht="18" customHeight="1" x14ac:dyDescent="0.2">
      <c r="B64" s="583">
        <f>'37【その他の建設事業（土木等）】（入力用）'!B64</f>
        <v>0</v>
      </c>
      <c r="C64" s="584"/>
      <c r="D64" s="584"/>
      <c r="E64" s="584"/>
      <c r="F64" s="584"/>
      <c r="G64" s="584"/>
      <c r="H64" s="584"/>
      <c r="I64" s="585"/>
      <c r="J64" s="583">
        <f>'37【その他の建設事業（土木等）】（入力用）'!J64</f>
        <v>0</v>
      </c>
      <c r="K64" s="584"/>
      <c r="L64" s="584"/>
      <c r="M64" s="584"/>
      <c r="N64" s="589"/>
      <c r="O64" s="26">
        <f>'37【その他の建設事業（土木等）】（入力用）'!O64</f>
        <v>0</v>
      </c>
      <c r="P64" s="11" t="s">
        <v>31</v>
      </c>
      <c r="Q64" s="26">
        <f>'37【その他の建設事業（土木等）】（入力用）'!Q64</f>
        <v>0</v>
      </c>
      <c r="R64" s="11" t="s">
        <v>32</v>
      </c>
      <c r="S64" s="26">
        <f>'37【その他の建設事業（土木等）】（入力用）'!S64</f>
        <v>0</v>
      </c>
      <c r="T64" s="380" t="s">
        <v>33</v>
      </c>
      <c r="U64" s="380"/>
      <c r="V64" s="378"/>
      <c r="W64" s="379"/>
      <c r="X64" s="379"/>
      <c r="Y64" s="54"/>
      <c r="Z64" s="55"/>
      <c r="AA64" s="56"/>
      <c r="AB64" s="56"/>
      <c r="AC64" s="54"/>
      <c r="AD64" s="55"/>
      <c r="AE64" s="56"/>
      <c r="AF64" s="56"/>
      <c r="AG64" s="54"/>
      <c r="AH64" s="365"/>
      <c r="AI64" s="366"/>
      <c r="AJ64" s="366"/>
      <c r="AK64" s="367"/>
      <c r="AL64" s="148"/>
      <c r="AM64" s="149"/>
      <c r="AN64" s="365"/>
      <c r="AO64" s="366"/>
      <c r="AP64" s="366"/>
      <c r="AQ64" s="366"/>
      <c r="AR64" s="366"/>
      <c r="AS64" s="58"/>
    </row>
    <row r="65" spans="2:45" ht="18" customHeight="1" x14ac:dyDescent="0.2">
      <c r="B65" s="586"/>
      <c r="C65" s="587"/>
      <c r="D65" s="587"/>
      <c r="E65" s="587"/>
      <c r="F65" s="587"/>
      <c r="G65" s="587"/>
      <c r="H65" s="587"/>
      <c r="I65" s="588"/>
      <c r="J65" s="586"/>
      <c r="K65" s="587"/>
      <c r="L65" s="587"/>
      <c r="M65" s="587"/>
      <c r="N65" s="590"/>
      <c r="O65" s="27">
        <f>'37【その他の建設事業（土木等）】（入力用）'!O65</f>
        <v>0</v>
      </c>
      <c r="P65" s="33" t="s">
        <v>31</v>
      </c>
      <c r="Q65" s="27">
        <f>'37【その他の建設事業（土木等）】（入力用）'!Q65</f>
        <v>0</v>
      </c>
      <c r="R65" s="33" t="s">
        <v>32</v>
      </c>
      <c r="S65" s="27">
        <f>'37【その他の建設事業（土木等）】（入力用）'!S65</f>
        <v>0</v>
      </c>
      <c r="T65" s="591" t="s">
        <v>34</v>
      </c>
      <c r="U65" s="591"/>
      <c r="V65" s="340">
        <f>'37【その他の建設事業（土木等）】（入力用）'!V65</f>
        <v>0</v>
      </c>
      <c r="W65" s="341"/>
      <c r="X65" s="341"/>
      <c r="Y65" s="341"/>
      <c r="Z65" s="340">
        <f>'37【その他の建設事業（土木等）】（入力用）'!Z65</f>
        <v>0</v>
      </c>
      <c r="AA65" s="341"/>
      <c r="AB65" s="341"/>
      <c r="AC65" s="341"/>
      <c r="AD65" s="340">
        <f>'37【その他の建設事業（土木等）】（入力用）'!AD65</f>
        <v>0</v>
      </c>
      <c r="AE65" s="341"/>
      <c r="AF65" s="341"/>
      <c r="AG65" s="341"/>
      <c r="AH65" s="340">
        <f>'37【その他の建設事業（土木等）】（入力用）'!AH65</f>
        <v>0</v>
      </c>
      <c r="AI65" s="341"/>
      <c r="AJ65" s="341"/>
      <c r="AK65" s="368"/>
      <c r="AL65" s="345" t="str">
        <f>'37【その他の建設事業（土木等）】（入力用）'!AL65</f>
        <v/>
      </c>
      <c r="AM65" s="582"/>
      <c r="AN65" s="342">
        <f>'37【その他の建設事業（土木等）】（入力用）'!AN65</f>
        <v>0</v>
      </c>
      <c r="AO65" s="343"/>
      <c r="AP65" s="343"/>
      <c r="AQ65" s="343"/>
      <c r="AR65" s="343"/>
      <c r="AS65" s="35"/>
    </row>
    <row r="66" spans="2:45" ht="18" customHeight="1" x14ac:dyDescent="0.2">
      <c r="B66" s="583">
        <f>'37【その他の建設事業（土木等）】（入力用）'!B66</f>
        <v>0</v>
      </c>
      <c r="C66" s="584"/>
      <c r="D66" s="584"/>
      <c r="E66" s="584"/>
      <c r="F66" s="584"/>
      <c r="G66" s="584"/>
      <c r="H66" s="584"/>
      <c r="I66" s="585"/>
      <c r="J66" s="583">
        <f>'37【その他の建設事業（土木等）】（入力用）'!J66</f>
        <v>0</v>
      </c>
      <c r="K66" s="584"/>
      <c r="L66" s="584"/>
      <c r="M66" s="584"/>
      <c r="N66" s="589"/>
      <c r="O66" s="26">
        <f>'37【その他の建設事業（土木等）】（入力用）'!O66</f>
        <v>0</v>
      </c>
      <c r="P66" s="11" t="s">
        <v>31</v>
      </c>
      <c r="Q66" s="26">
        <f>'37【その他の建設事業（土木等）】（入力用）'!Q66</f>
        <v>0</v>
      </c>
      <c r="R66" s="11" t="s">
        <v>32</v>
      </c>
      <c r="S66" s="26">
        <f>'37【その他の建設事業（土木等）】（入力用）'!S66</f>
        <v>0</v>
      </c>
      <c r="T66" s="380" t="s">
        <v>33</v>
      </c>
      <c r="U66" s="380"/>
      <c r="V66" s="378"/>
      <c r="W66" s="379"/>
      <c r="X66" s="379"/>
      <c r="Y66" s="54"/>
      <c r="Z66" s="55"/>
      <c r="AA66" s="56"/>
      <c r="AB66" s="56"/>
      <c r="AC66" s="54"/>
      <c r="AD66" s="55"/>
      <c r="AE66" s="56"/>
      <c r="AF66" s="56"/>
      <c r="AG66" s="54"/>
      <c r="AH66" s="365"/>
      <c r="AI66" s="366"/>
      <c r="AJ66" s="366"/>
      <c r="AK66" s="367"/>
      <c r="AL66" s="148"/>
      <c r="AM66" s="149"/>
      <c r="AN66" s="365"/>
      <c r="AO66" s="366"/>
      <c r="AP66" s="366"/>
      <c r="AQ66" s="366"/>
      <c r="AR66" s="366"/>
      <c r="AS66" s="58"/>
    </row>
    <row r="67" spans="2:45" ht="18" customHeight="1" x14ac:dyDescent="0.2">
      <c r="B67" s="586"/>
      <c r="C67" s="587"/>
      <c r="D67" s="587"/>
      <c r="E67" s="587"/>
      <c r="F67" s="587"/>
      <c r="G67" s="587"/>
      <c r="H67" s="587"/>
      <c r="I67" s="588"/>
      <c r="J67" s="586"/>
      <c r="K67" s="587"/>
      <c r="L67" s="587"/>
      <c r="M67" s="587"/>
      <c r="N67" s="590"/>
      <c r="O67" s="27">
        <f>'37【その他の建設事業（土木等）】（入力用）'!O67</f>
        <v>0</v>
      </c>
      <c r="P67" s="33" t="s">
        <v>31</v>
      </c>
      <c r="Q67" s="27">
        <f>'37【その他の建設事業（土木等）】（入力用）'!Q67</f>
        <v>0</v>
      </c>
      <c r="R67" s="33" t="s">
        <v>32</v>
      </c>
      <c r="S67" s="27">
        <f>'37【その他の建設事業（土木等）】（入力用）'!S67</f>
        <v>0</v>
      </c>
      <c r="T67" s="591" t="s">
        <v>34</v>
      </c>
      <c r="U67" s="591"/>
      <c r="V67" s="340">
        <f>'37【その他の建設事業（土木等）】（入力用）'!V67</f>
        <v>0</v>
      </c>
      <c r="W67" s="341"/>
      <c r="X67" s="341"/>
      <c r="Y67" s="341"/>
      <c r="Z67" s="340">
        <f>'37【その他の建設事業（土木等）】（入力用）'!Z67</f>
        <v>0</v>
      </c>
      <c r="AA67" s="341"/>
      <c r="AB67" s="341"/>
      <c r="AC67" s="341"/>
      <c r="AD67" s="340">
        <f>'37【その他の建設事業（土木等）】（入力用）'!AD67</f>
        <v>0</v>
      </c>
      <c r="AE67" s="341"/>
      <c r="AF67" s="341"/>
      <c r="AG67" s="341"/>
      <c r="AH67" s="340">
        <f>'37【その他の建設事業（土木等）】（入力用）'!AH67</f>
        <v>0</v>
      </c>
      <c r="AI67" s="341"/>
      <c r="AJ67" s="341"/>
      <c r="AK67" s="368"/>
      <c r="AL67" s="345" t="str">
        <f>'37【その他の建設事業（土木等）】（入力用）'!AL67</f>
        <v/>
      </c>
      <c r="AM67" s="582"/>
      <c r="AN67" s="342">
        <f>'37【その他の建設事業（土木等）】（入力用）'!AN67</f>
        <v>0</v>
      </c>
      <c r="AO67" s="343"/>
      <c r="AP67" s="343"/>
      <c r="AQ67" s="343"/>
      <c r="AR67" s="343"/>
      <c r="AS67" s="35"/>
    </row>
    <row r="68" spans="2:45" ht="18" customHeight="1" x14ac:dyDescent="0.2">
      <c r="B68" s="583">
        <f>'37【その他の建設事業（土木等）】（入力用）'!B68</f>
        <v>0</v>
      </c>
      <c r="C68" s="584"/>
      <c r="D68" s="584"/>
      <c r="E68" s="584"/>
      <c r="F68" s="584"/>
      <c r="G68" s="584"/>
      <c r="H68" s="584"/>
      <c r="I68" s="585"/>
      <c r="J68" s="583">
        <f>'37【その他の建設事業（土木等）】（入力用）'!J68</f>
        <v>0</v>
      </c>
      <c r="K68" s="584"/>
      <c r="L68" s="584"/>
      <c r="M68" s="584"/>
      <c r="N68" s="589"/>
      <c r="O68" s="26">
        <f>'37【その他の建設事業（土木等）】（入力用）'!O68</f>
        <v>0</v>
      </c>
      <c r="P68" s="11" t="s">
        <v>31</v>
      </c>
      <c r="Q68" s="26">
        <f>'37【その他の建設事業（土木等）】（入力用）'!Q68</f>
        <v>0</v>
      </c>
      <c r="R68" s="11" t="s">
        <v>32</v>
      </c>
      <c r="S68" s="26">
        <f>'37【その他の建設事業（土木等）】（入力用）'!S68</f>
        <v>0</v>
      </c>
      <c r="T68" s="380" t="s">
        <v>33</v>
      </c>
      <c r="U68" s="380"/>
      <c r="V68" s="378"/>
      <c r="W68" s="379"/>
      <c r="X68" s="379"/>
      <c r="Y68" s="54"/>
      <c r="Z68" s="55"/>
      <c r="AA68" s="56"/>
      <c r="AB68" s="56"/>
      <c r="AC68" s="54"/>
      <c r="AD68" s="55"/>
      <c r="AE68" s="56"/>
      <c r="AF68" s="56"/>
      <c r="AG68" s="54"/>
      <c r="AH68" s="365"/>
      <c r="AI68" s="366"/>
      <c r="AJ68" s="366"/>
      <c r="AK68" s="367"/>
      <c r="AL68" s="148"/>
      <c r="AM68" s="149"/>
      <c r="AN68" s="365"/>
      <c r="AO68" s="366"/>
      <c r="AP68" s="366"/>
      <c r="AQ68" s="366"/>
      <c r="AR68" s="366"/>
      <c r="AS68" s="58"/>
    </row>
    <row r="69" spans="2:45" ht="18" customHeight="1" x14ac:dyDescent="0.2">
      <c r="B69" s="586"/>
      <c r="C69" s="587"/>
      <c r="D69" s="587"/>
      <c r="E69" s="587"/>
      <c r="F69" s="587"/>
      <c r="G69" s="587"/>
      <c r="H69" s="587"/>
      <c r="I69" s="588"/>
      <c r="J69" s="586"/>
      <c r="K69" s="587"/>
      <c r="L69" s="587"/>
      <c r="M69" s="587"/>
      <c r="N69" s="590"/>
      <c r="O69" s="27">
        <f>'37【その他の建設事業（土木等）】（入力用）'!O69</f>
        <v>0</v>
      </c>
      <c r="P69" s="33" t="s">
        <v>31</v>
      </c>
      <c r="Q69" s="27">
        <f>'37【その他の建設事業（土木等）】（入力用）'!Q69</f>
        <v>0</v>
      </c>
      <c r="R69" s="33" t="s">
        <v>32</v>
      </c>
      <c r="S69" s="27">
        <f>'37【その他の建設事業（土木等）】（入力用）'!S69</f>
        <v>0</v>
      </c>
      <c r="T69" s="591" t="s">
        <v>34</v>
      </c>
      <c r="U69" s="591"/>
      <c r="V69" s="340">
        <f>'37【その他の建設事業（土木等）】（入力用）'!V69</f>
        <v>0</v>
      </c>
      <c r="W69" s="341"/>
      <c r="X69" s="341"/>
      <c r="Y69" s="341"/>
      <c r="Z69" s="340">
        <f>'37【その他の建設事業（土木等）】（入力用）'!Z69</f>
        <v>0</v>
      </c>
      <c r="AA69" s="341"/>
      <c r="AB69" s="341"/>
      <c r="AC69" s="341"/>
      <c r="AD69" s="340">
        <f>'37【その他の建設事業（土木等）】（入力用）'!AD69</f>
        <v>0</v>
      </c>
      <c r="AE69" s="341"/>
      <c r="AF69" s="341"/>
      <c r="AG69" s="341"/>
      <c r="AH69" s="340">
        <f>'37【その他の建設事業（土木等）】（入力用）'!AH69</f>
        <v>0</v>
      </c>
      <c r="AI69" s="341"/>
      <c r="AJ69" s="341"/>
      <c r="AK69" s="368"/>
      <c r="AL69" s="345" t="str">
        <f>'37【その他の建設事業（土木等）】（入力用）'!AL69</f>
        <v/>
      </c>
      <c r="AM69" s="582"/>
      <c r="AN69" s="342">
        <f>'37【その他の建設事業（土木等）】（入力用）'!AN69</f>
        <v>0</v>
      </c>
      <c r="AO69" s="343"/>
      <c r="AP69" s="343"/>
      <c r="AQ69" s="343"/>
      <c r="AR69" s="343"/>
      <c r="AS69" s="35"/>
    </row>
    <row r="70" spans="2:45" ht="18" customHeight="1" x14ac:dyDescent="0.2">
      <c r="B70" s="583">
        <f>'37【その他の建設事業（土木等）】（入力用）'!B70</f>
        <v>0</v>
      </c>
      <c r="C70" s="584"/>
      <c r="D70" s="584"/>
      <c r="E70" s="584"/>
      <c r="F70" s="584"/>
      <c r="G70" s="584"/>
      <c r="H70" s="584"/>
      <c r="I70" s="585"/>
      <c r="J70" s="583">
        <f>'37【その他の建設事業（土木等）】（入力用）'!J70</f>
        <v>0</v>
      </c>
      <c r="K70" s="584"/>
      <c r="L70" s="584"/>
      <c r="M70" s="584"/>
      <c r="N70" s="589"/>
      <c r="O70" s="26">
        <f>'37【その他の建設事業（土木等）】（入力用）'!O70</f>
        <v>0</v>
      </c>
      <c r="P70" s="11" t="s">
        <v>31</v>
      </c>
      <c r="Q70" s="26">
        <f>'37【その他の建設事業（土木等）】（入力用）'!Q70</f>
        <v>0</v>
      </c>
      <c r="R70" s="11" t="s">
        <v>32</v>
      </c>
      <c r="S70" s="26">
        <f>'37【その他の建設事業（土木等）】（入力用）'!S70</f>
        <v>0</v>
      </c>
      <c r="T70" s="380" t="s">
        <v>33</v>
      </c>
      <c r="U70" s="380"/>
      <c r="V70" s="378"/>
      <c r="W70" s="379"/>
      <c r="X70" s="379"/>
      <c r="Y70" s="54"/>
      <c r="Z70" s="55"/>
      <c r="AA70" s="56"/>
      <c r="AB70" s="56"/>
      <c r="AC70" s="54"/>
      <c r="AD70" s="55"/>
      <c r="AE70" s="56"/>
      <c r="AF70" s="56"/>
      <c r="AG70" s="54"/>
      <c r="AH70" s="365"/>
      <c r="AI70" s="366"/>
      <c r="AJ70" s="366"/>
      <c r="AK70" s="367"/>
      <c r="AL70" s="148"/>
      <c r="AM70" s="149"/>
      <c r="AN70" s="365"/>
      <c r="AO70" s="366"/>
      <c r="AP70" s="366"/>
      <c r="AQ70" s="366"/>
      <c r="AR70" s="366"/>
      <c r="AS70" s="58"/>
    </row>
    <row r="71" spans="2:45" ht="18" customHeight="1" x14ac:dyDescent="0.2">
      <c r="B71" s="586"/>
      <c r="C71" s="587"/>
      <c r="D71" s="587"/>
      <c r="E71" s="587"/>
      <c r="F71" s="587"/>
      <c r="G71" s="587"/>
      <c r="H71" s="587"/>
      <c r="I71" s="588"/>
      <c r="J71" s="586"/>
      <c r="K71" s="587"/>
      <c r="L71" s="587"/>
      <c r="M71" s="587"/>
      <c r="N71" s="590"/>
      <c r="O71" s="27">
        <f>'37【その他の建設事業（土木等）】（入力用）'!O71</f>
        <v>0</v>
      </c>
      <c r="P71" s="33" t="s">
        <v>31</v>
      </c>
      <c r="Q71" s="27">
        <f>'37【その他の建設事業（土木等）】（入力用）'!Q71</f>
        <v>0</v>
      </c>
      <c r="R71" s="33" t="s">
        <v>32</v>
      </c>
      <c r="S71" s="27">
        <f>'37【その他の建設事業（土木等）】（入力用）'!S71</f>
        <v>0</v>
      </c>
      <c r="T71" s="591" t="s">
        <v>34</v>
      </c>
      <c r="U71" s="591"/>
      <c r="V71" s="340">
        <f>'37【その他の建設事業（土木等）】（入力用）'!V71</f>
        <v>0</v>
      </c>
      <c r="W71" s="341"/>
      <c r="X71" s="341"/>
      <c r="Y71" s="341"/>
      <c r="Z71" s="340">
        <f>'37【その他の建設事業（土木等）】（入力用）'!Z71</f>
        <v>0</v>
      </c>
      <c r="AA71" s="341"/>
      <c r="AB71" s="341"/>
      <c r="AC71" s="341"/>
      <c r="AD71" s="340">
        <f>'37【その他の建設事業（土木等）】（入力用）'!AD71</f>
        <v>0</v>
      </c>
      <c r="AE71" s="341"/>
      <c r="AF71" s="341"/>
      <c r="AG71" s="341"/>
      <c r="AH71" s="340">
        <f>'37【その他の建設事業（土木等）】（入力用）'!AH71</f>
        <v>0</v>
      </c>
      <c r="AI71" s="341"/>
      <c r="AJ71" s="341"/>
      <c r="AK71" s="368"/>
      <c r="AL71" s="345" t="str">
        <f>'37【その他の建設事業（土木等）】（入力用）'!AL71</f>
        <v/>
      </c>
      <c r="AM71" s="582"/>
      <c r="AN71" s="342">
        <f>'37【その他の建設事業（土木等）】（入力用）'!AN71</f>
        <v>0</v>
      </c>
      <c r="AO71" s="343"/>
      <c r="AP71" s="343"/>
      <c r="AQ71" s="343"/>
      <c r="AR71" s="343"/>
      <c r="AS71" s="35"/>
    </row>
    <row r="72" spans="2:45" ht="18" customHeight="1" x14ac:dyDescent="0.2">
      <c r="B72" s="583">
        <f>'37【その他の建設事業（土木等）】（入力用）'!B72</f>
        <v>0</v>
      </c>
      <c r="C72" s="584"/>
      <c r="D72" s="584"/>
      <c r="E72" s="584"/>
      <c r="F72" s="584"/>
      <c r="G72" s="584"/>
      <c r="H72" s="584"/>
      <c r="I72" s="585"/>
      <c r="J72" s="583">
        <f>'37【その他の建設事業（土木等）】（入力用）'!J72</f>
        <v>0</v>
      </c>
      <c r="K72" s="584"/>
      <c r="L72" s="584"/>
      <c r="M72" s="584"/>
      <c r="N72" s="589"/>
      <c r="O72" s="26">
        <f>'37【その他の建設事業（土木等）】（入力用）'!O72</f>
        <v>0</v>
      </c>
      <c r="P72" s="11" t="s">
        <v>31</v>
      </c>
      <c r="Q72" s="26">
        <f>'37【その他の建設事業（土木等）】（入力用）'!Q72</f>
        <v>0</v>
      </c>
      <c r="R72" s="11" t="s">
        <v>32</v>
      </c>
      <c r="S72" s="26">
        <f>'37【その他の建設事業（土木等）】（入力用）'!S72</f>
        <v>0</v>
      </c>
      <c r="T72" s="380" t="s">
        <v>33</v>
      </c>
      <c r="U72" s="380"/>
      <c r="V72" s="378"/>
      <c r="W72" s="379"/>
      <c r="X72" s="379"/>
      <c r="Y72" s="54"/>
      <c r="Z72" s="55"/>
      <c r="AA72" s="56"/>
      <c r="AB72" s="56"/>
      <c r="AC72" s="54"/>
      <c r="AD72" s="55"/>
      <c r="AE72" s="56"/>
      <c r="AF72" s="56"/>
      <c r="AG72" s="54"/>
      <c r="AH72" s="365"/>
      <c r="AI72" s="366"/>
      <c r="AJ72" s="366"/>
      <c r="AK72" s="367"/>
      <c r="AL72" s="148"/>
      <c r="AM72" s="149"/>
      <c r="AN72" s="365"/>
      <c r="AO72" s="366"/>
      <c r="AP72" s="366"/>
      <c r="AQ72" s="366"/>
      <c r="AR72" s="366"/>
      <c r="AS72" s="58"/>
    </row>
    <row r="73" spans="2:45" ht="18" customHeight="1" x14ac:dyDescent="0.2">
      <c r="B73" s="586"/>
      <c r="C73" s="587"/>
      <c r="D73" s="587"/>
      <c r="E73" s="587"/>
      <c r="F73" s="587"/>
      <c r="G73" s="587"/>
      <c r="H73" s="587"/>
      <c r="I73" s="588"/>
      <c r="J73" s="586"/>
      <c r="K73" s="587"/>
      <c r="L73" s="587"/>
      <c r="M73" s="587"/>
      <c r="N73" s="590"/>
      <c r="O73" s="27">
        <f>'37【その他の建設事業（土木等）】（入力用）'!O73</f>
        <v>0</v>
      </c>
      <c r="P73" s="33" t="s">
        <v>31</v>
      </c>
      <c r="Q73" s="27">
        <f>'37【その他の建設事業（土木等）】（入力用）'!Q73</f>
        <v>0</v>
      </c>
      <c r="R73" s="33" t="s">
        <v>32</v>
      </c>
      <c r="S73" s="27">
        <f>'37【その他の建設事業（土木等）】（入力用）'!S73</f>
        <v>0</v>
      </c>
      <c r="T73" s="591" t="s">
        <v>34</v>
      </c>
      <c r="U73" s="591"/>
      <c r="V73" s="340">
        <f>'37【その他の建設事業（土木等）】（入力用）'!V73</f>
        <v>0</v>
      </c>
      <c r="W73" s="341"/>
      <c r="X73" s="341"/>
      <c r="Y73" s="341"/>
      <c r="Z73" s="340">
        <f>'37【その他の建設事業（土木等）】（入力用）'!Z73</f>
        <v>0</v>
      </c>
      <c r="AA73" s="341"/>
      <c r="AB73" s="341"/>
      <c r="AC73" s="341"/>
      <c r="AD73" s="340">
        <f>'37【その他の建設事業（土木等）】（入力用）'!AD73</f>
        <v>0</v>
      </c>
      <c r="AE73" s="341"/>
      <c r="AF73" s="341"/>
      <c r="AG73" s="341"/>
      <c r="AH73" s="340">
        <f>'37【その他の建設事業（土木等）】（入力用）'!AH73</f>
        <v>0</v>
      </c>
      <c r="AI73" s="341"/>
      <c r="AJ73" s="341"/>
      <c r="AK73" s="368"/>
      <c r="AL73" s="345" t="str">
        <f>'37【その他の建設事業（土木等）】（入力用）'!AL73</f>
        <v/>
      </c>
      <c r="AM73" s="582"/>
      <c r="AN73" s="342">
        <f>'37【その他の建設事業（土木等）】（入力用）'!AN73</f>
        <v>0</v>
      </c>
      <c r="AO73" s="343"/>
      <c r="AP73" s="343"/>
      <c r="AQ73" s="343"/>
      <c r="AR73" s="343"/>
      <c r="AS73" s="35"/>
    </row>
    <row r="74" spans="2:45" ht="18" customHeight="1" x14ac:dyDescent="0.2">
      <c r="B74" s="583">
        <f>'37【その他の建設事業（土木等）】（入力用）'!B74</f>
        <v>0</v>
      </c>
      <c r="C74" s="584"/>
      <c r="D74" s="584"/>
      <c r="E74" s="584"/>
      <c r="F74" s="584"/>
      <c r="G74" s="584"/>
      <c r="H74" s="584"/>
      <c r="I74" s="585"/>
      <c r="J74" s="583">
        <f>'37【その他の建設事業（土木等）】（入力用）'!J74</f>
        <v>0</v>
      </c>
      <c r="K74" s="584"/>
      <c r="L74" s="584"/>
      <c r="M74" s="584"/>
      <c r="N74" s="589"/>
      <c r="O74" s="26">
        <f>'37【その他の建設事業（土木等）】（入力用）'!O74</f>
        <v>0</v>
      </c>
      <c r="P74" s="11" t="s">
        <v>31</v>
      </c>
      <c r="Q74" s="26">
        <f>'37【その他の建設事業（土木等）】（入力用）'!Q74</f>
        <v>0</v>
      </c>
      <c r="R74" s="11" t="s">
        <v>32</v>
      </c>
      <c r="S74" s="26">
        <f>'37【その他の建設事業（土木等）】（入力用）'!S74</f>
        <v>0</v>
      </c>
      <c r="T74" s="380" t="s">
        <v>33</v>
      </c>
      <c r="U74" s="380"/>
      <c r="V74" s="378"/>
      <c r="W74" s="379"/>
      <c r="X74" s="379"/>
      <c r="Y74" s="54"/>
      <c r="Z74" s="55"/>
      <c r="AA74" s="56"/>
      <c r="AB74" s="56"/>
      <c r="AC74" s="54"/>
      <c r="AD74" s="55"/>
      <c r="AE74" s="56"/>
      <c r="AF74" s="56"/>
      <c r="AG74" s="54"/>
      <c r="AH74" s="365"/>
      <c r="AI74" s="366"/>
      <c r="AJ74" s="366"/>
      <c r="AK74" s="367"/>
      <c r="AL74" s="148"/>
      <c r="AM74" s="149"/>
      <c r="AN74" s="365"/>
      <c r="AO74" s="366"/>
      <c r="AP74" s="366"/>
      <c r="AQ74" s="366"/>
      <c r="AR74" s="366"/>
      <c r="AS74" s="58"/>
    </row>
    <row r="75" spans="2:45" ht="18" customHeight="1" x14ac:dyDescent="0.2">
      <c r="B75" s="586"/>
      <c r="C75" s="587"/>
      <c r="D75" s="587"/>
      <c r="E75" s="587"/>
      <c r="F75" s="587"/>
      <c r="G75" s="587"/>
      <c r="H75" s="587"/>
      <c r="I75" s="588"/>
      <c r="J75" s="586"/>
      <c r="K75" s="587"/>
      <c r="L75" s="587"/>
      <c r="M75" s="587"/>
      <c r="N75" s="590"/>
      <c r="O75" s="27">
        <f>'37【その他の建設事業（土木等）】（入力用）'!O75</f>
        <v>0</v>
      </c>
      <c r="P75" s="33" t="s">
        <v>31</v>
      </c>
      <c r="Q75" s="27">
        <f>'37【その他の建設事業（土木等）】（入力用）'!Q75</f>
        <v>0</v>
      </c>
      <c r="R75" s="33" t="s">
        <v>32</v>
      </c>
      <c r="S75" s="27">
        <f>'37【その他の建設事業（土木等）】（入力用）'!S75</f>
        <v>0</v>
      </c>
      <c r="T75" s="591" t="s">
        <v>34</v>
      </c>
      <c r="U75" s="591"/>
      <c r="V75" s="340">
        <f>'37【その他の建設事業（土木等）】（入力用）'!V75</f>
        <v>0</v>
      </c>
      <c r="W75" s="341"/>
      <c r="X75" s="341"/>
      <c r="Y75" s="341"/>
      <c r="Z75" s="340">
        <f>'37【その他の建設事業（土木等）】（入力用）'!Z75</f>
        <v>0</v>
      </c>
      <c r="AA75" s="341"/>
      <c r="AB75" s="341"/>
      <c r="AC75" s="341"/>
      <c r="AD75" s="340">
        <f>'37【その他の建設事業（土木等）】（入力用）'!AD75</f>
        <v>0</v>
      </c>
      <c r="AE75" s="341"/>
      <c r="AF75" s="341"/>
      <c r="AG75" s="341"/>
      <c r="AH75" s="340">
        <f>'37【その他の建設事業（土木等）】（入力用）'!AH75</f>
        <v>0</v>
      </c>
      <c r="AI75" s="341"/>
      <c r="AJ75" s="341"/>
      <c r="AK75" s="368"/>
      <c r="AL75" s="345" t="str">
        <f>'37【その他の建設事業（土木等）】（入力用）'!AL75</f>
        <v/>
      </c>
      <c r="AM75" s="582"/>
      <c r="AN75" s="342">
        <f>'37【その他の建設事業（土木等）】（入力用）'!AN75</f>
        <v>0</v>
      </c>
      <c r="AO75" s="343"/>
      <c r="AP75" s="343"/>
      <c r="AQ75" s="343"/>
      <c r="AR75" s="343"/>
      <c r="AS75" s="35"/>
    </row>
    <row r="76" spans="2:45" ht="18" customHeight="1" x14ac:dyDescent="0.2">
      <c r="B76" s="583">
        <f>'37【その他の建設事業（土木等）】（入力用）'!B76</f>
        <v>0</v>
      </c>
      <c r="C76" s="584"/>
      <c r="D76" s="584"/>
      <c r="E76" s="584"/>
      <c r="F76" s="584"/>
      <c r="G76" s="584"/>
      <c r="H76" s="584"/>
      <c r="I76" s="585"/>
      <c r="J76" s="583">
        <f>'37【その他の建設事業（土木等）】（入力用）'!J76</f>
        <v>0</v>
      </c>
      <c r="K76" s="584"/>
      <c r="L76" s="584"/>
      <c r="M76" s="584"/>
      <c r="N76" s="589"/>
      <c r="O76" s="26">
        <f>'37【その他の建設事業（土木等）】（入力用）'!O76</f>
        <v>0</v>
      </c>
      <c r="P76" s="11" t="s">
        <v>31</v>
      </c>
      <c r="Q76" s="26">
        <f>'37【その他の建設事業（土木等）】（入力用）'!Q76</f>
        <v>0</v>
      </c>
      <c r="R76" s="11" t="s">
        <v>32</v>
      </c>
      <c r="S76" s="26">
        <f>'37【その他の建設事業（土木等）】（入力用）'!S76</f>
        <v>0</v>
      </c>
      <c r="T76" s="380" t="s">
        <v>33</v>
      </c>
      <c r="U76" s="380"/>
      <c r="V76" s="378"/>
      <c r="W76" s="379"/>
      <c r="X76" s="379"/>
      <c r="Y76" s="54"/>
      <c r="Z76" s="55"/>
      <c r="AA76" s="56"/>
      <c r="AB76" s="56"/>
      <c r="AC76" s="54"/>
      <c r="AD76" s="55"/>
      <c r="AE76" s="56"/>
      <c r="AF76" s="56"/>
      <c r="AG76" s="54"/>
      <c r="AH76" s="365"/>
      <c r="AI76" s="366"/>
      <c r="AJ76" s="366"/>
      <c r="AK76" s="367"/>
      <c r="AL76" s="148"/>
      <c r="AM76" s="149"/>
      <c r="AN76" s="365"/>
      <c r="AO76" s="366"/>
      <c r="AP76" s="366"/>
      <c r="AQ76" s="366"/>
      <c r="AR76" s="366"/>
      <c r="AS76" s="58"/>
    </row>
    <row r="77" spans="2:45" ht="18" customHeight="1" x14ac:dyDescent="0.2">
      <c r="B77" s="586"/>
      <c r="C77" s="587"/>
      <c r="D77" s="587"/>
      <c r="E77" s="587"/>
      <c r="F77" s="587"/>
      <c r="G77" s="587"/>
      <c r="H77" s="587"/>
      <c r="I77" s="588"/>
      <c r="J77" s="586"/>
      <c r="K77" s="587"/>
      <c r="L77" s="587"/>
      <c r="M77" s="587"/>
      <c r="N77" s="590"/>
      <c r="O77" s="27">
        <f>'37【その他の建設事業（土木等）】（入力用）'!O77</f>
        <v>0</v>
      </c>
      <c r="P77" s="33" t="s">
        <v>31</v>
      </c>
      <c r="Q77" s="27">
        <f>'37【その他の建設事業（土木等）】（入力用）'!Q77</f>
        <v>0</v>
      </c>
      <c r="R77" s="33" t="s">
        <v>32</v>
      </c>
      <c r="S77" s="27">
        <f>'37【その他の建設事業（土木等）】（入力用）'!S77</f>
        <v>0</v>
      </c>
      <c r="T77" s="591" t="s">
        <v>34</v>
      </c>
      <c r="U77" s="591"/>
      <c r="V77" s="340">
        <f>'37【その他の建設事業（土木等）】（入力用）'!V77</f>
        <v>0</v>
      </c>
      <c r="W77" s="341"/>
      <c r="X77" s="341"/>
      <c r="Y77" s="341"/>
      <c r="Z77" s="340">
        <f>'37【その他の建設事業（土木等）】（入力用）'!Z77</f>
        <v>0</v>
      </c>
      <c r="AA77" s="341"/>
      <c r="AB77" s="341"/>
      <c r="AC77" s="341"/>
      <c r="AD77" s="340">
        <f>'37【その他の建設事業（土木等）】（入力用）'!AD77</f>
        <v>0</v>
      </c>
      <c r="AE77" s="341"/>
      <c r="AF77" s="341"/>
      <c r="AG77" s="341"/>
      <c r="AH77" s="340">
        <f>'37【その他の建設事業（土木等）】（入力用）'!AH77</f>
        <v>0</v>
      </c>
      <c r="AI77" s="341"/>
      <c r="AJ77" s="341"/>
      <c r="AK77" s="368"/>
      <c r="AL77" s="345" t="str">
        <f>'37【その他の建設事業（土木等）】（入力用）'!AL77</f>
        <v/>
      </c>
      <c r="AM77" s="582"/>
      <c r="AN77" s="342">
        <f>'37【その他の建設事業（土木等）】（入力用）'!AN77</f>
        <v>0</v>
      </c>
      <c r="AO77" s="343"/>
      <c r="AP77" s="343"/>
      <c r="AQ77" s="343"/>
      <c r="AR77" s="343"/>
      <c r="AS77" s="35"/>
    </row>
    <row r="78" spans="2:45" ht="18" customHeight="1" x14ac:dyDescent="0.2">
      <c r="B78" s="347" t="s">
        <v>86</v>
      </c>
      <c r="C78" s="348"/>
      <c r="D78" s="348"/>
      <c r="E78" s="349"/>
      <c r="F78" s="356" t="str">
        <f>'37【その他の建設事業（土木等）】（入力用）'!F78</f>
        <v>37　その他の建設事業（土木等）</v>
      </c>
      <c r="G78" s="357"/>
      <c r="H78" s="357"/>
      <c r="I78" s="357"/>
      <c r="J78" s="357"/>
      <c r="K78" s="357"/>
      <c r="L78" s="357"/>
      <c r="M78" s="357"/>
      <c r="N78" s="358"/>
      <c r="O78" s="347" t="s">
        <v>73</v>
      </c>
      <c r="P78" s="348"/>
      <c r="Q78" s="348"/>
      <c r="R78" s="348"/>
      <c r="S78" s="348"/>
      <c r="T78" s="348"/>
      <c r="U78" s="349"/>
      <c r="V78" s="365"/>
      <c r="W78" s="366"/>
      <c r="X78" s="366"/>
      <c r="Y78" s="367"/>
      <c r="Z78" s="55"/>
      <c r="AA78" s="56"/>
      <c r="AB78" s="56"/>
      <c r="AC78" s="54"/>
      <c r="AD78" s="55"/>
      <c r="AE78" s="56"/>
      <c r="AF78" s="56"/>
      <c r="AG78" s="54"/>
      <c r="AH78" s="365"/>
      <c r="AI78" s="366"/>
      <c r="AJ78" s="366"/>
      <c r="AK78" s="367"/>
      <c r="AL78" s="55"/>
      <c r="AM78" s="57"/>
      <c r="AN78" s="365"/>
      <c r="AO78" s="366"/>
      <c r="AP78" s="366"/>
      <c r="AQ78" s="366"/>
      <c r="AR78" s="366"/>
      <c r="AS78" s="58"/>
    </row>
    <row r="79" spans="2:45" ht="18" customHeight="1" x14ac:dyDescent="0.2">
      <c r="B79" s="350"/>
      <c r="C79" s="351"/>
      <c r="D79" s="351"/>
      <c r="E79" s="352"/>
      <c r="F79" s="359"/>
      <c r="G79" s="360"/>
      <c r="H79" s="360"/>
      <c r="I79" s="360"/>
      <c r="J79" s="360"/>
      <c r="K79" s="360"/>
      <c r="L79" s="360"/>
      <c r="M79" s="360"/>
      <c r="N79" s="361"/>
      <c r="O79" s="350"/>
      <c r="P79" s="351"/>
      <c r="Q79" s="351"/>
      <c r="R79" s="351"/>
      <c r="S79" s="351"/>
      <c r="T79" s="351"/>
      <c r="U79" s="352"/>
      <c r="V79" s="580">
        <f>'37【その他の建設事業（土木等）】（入力用）'!V79</f>
        <v>0</v>
      </c>
      <c r="W79" s="534"/>
      <c r="X79" s="534"/>
      <c r="Y79" s="535"/>
      <c r="Z79" s="580">
        <f>'37【その他の建設事業（土木等）】（入力用）'!Z79</f>
        <v>0</v>
      </c>
      <c r="AA79" s="536"/>
      <c r="AB79" s="536"/>
      <c r="AC79" s="537"/>
      <c r="AD79" s="580">
        <f>'37【その他の建設事業（土木等）】（入力用）'!AD79</f>
        <v>0</v>
      </c>
      <c r="AE79" s="536"/>
      <c r="AF79" s="536"/>
      <c r="AG79" s="537"/>
      <c r="AH79" s="580">
        <f>'37【その他の建設事業（土木等）】（入力用）'!AH79</f>
        <v>0</v>
      </c>
      <c r="AI79" s="581"/>
      <c r="AJ79" s="581"/>
      <c r="AK79" s="581"/>
      <c r="AL79" s="59"/>
      <c r="AM79" s="60"/>
      <c r="AN79" s="580">
        <f>'37【その他の建設事業（土木等）】（入力用）'!AN79</f>
        <v>0</v>
      </c>
      <c r="AO79" s="534"/>
      <c r="AP79" s="534"/>
      <c r="AQ79" s="534"/>
      <c r="AR79" s="534"/>
      <c r="AS79" s="61"/>
    </row>
    <row r="80" spans="2:45" ht="18" customHeight="1" x14ac:dyDescent="0.2">
      <c r="B80" s="353"/>
      <c r="C80" s="354"/>
      <c r="D80" s="354"/>
      <c r="E80" s="355"/>
      <c r="F80" s="362"/>
      <c r="G80" s="363"/>
      <c r="H80" s="363"/>
      <c r="I80" s="363"/>
      <c r="J80" s="363"/>
      <c r="K80" s="363"/>
      <c r="L80" s="363"/>
      <c r="M80" s="363"/>
      <c r="N80" s="364"/>
      <c r="O80" s="353"/>
      <c r="P80" s="354"/>
      <c r="Q80" s="354"/>
      <c r="R80" s="354"/>
      <c r="S80" s="354"/>
      <c r="T80" s="354"/>
      <c r="U80" s="355"/>
      <c r="V80" s="342"/>
      <c r="W80" s="343"/>
      <c r="X80" s="343"/>
      <c r="Y80" s="344"/>
      <c r="Z80" s="342"/>
      <c r="AA80" s="343"/>
      <c r="AB80" s="343"/>
      <c r="AC80" s="344"/>
      <c r="AD80" s="342"/>
      <c r="AE80" s="343"/>
      <c r="AF80" s="343"/>
      <c r="AG80" s="344"/>
      <c r="AH80" s="342"/>
      <c r="AI80" s="343"/>
      <c r="AJ80" s="343"/>
      <c r="AK80" s="344"/>
      <c r="AL80" s="34"/>
      <c r="AM80" s="35"/>
      <c r="AN80" s="342"/>
      <c r="AO80" s="343"/>
      <c r="AP80" s="343"/>
      <c r="AQ80" s="343"/>
      <c r="AR80" s="343"/>
      <c r="AS80" s="35"/>
    </row>
    <row r="81" spans="40:44" ht="18" customHeight="1" x14ac:dyDescent="0.2">
      <c r="AN81" s="579"/>
      <c r="AO81" s="579"/>
      <c r="AP81" s="579"/>
      <c r="AQ81" s="579"/>
      <c r="AR81" s="579"/>
    </row>
    <row r="82" spans="40:44" ht="31.9" customHeight="1" x14ac:dyDescent="0.2">
      <c r="AN82" s="32"/>
      <c r="AO82" s="32"/>
      <c r="AP82" s="32"/>
      <c r="AQ82" s="32"/>
      <c r="AR82" s="32"/>
    </row>
  </sheetData>
  <sheetProtection selectLockedCells="1"/>
  <dataConsolidate/>
  <mergeCells count="314">
    <mergeCell ref="N5:AE6"/>
    <mergeCell ref="AM5:AP6"/>
    <mergeCell ref="B9:I12"/>
    <mergeCell ref="J9:K9"/>
    <mergeCell ref="M9:N9"/>
    <mergeCell ref="O9:T9"/>
    <mergeCell ref="U9:W9"/>
    <mergeCell ref="AL9:AM11"/>
    <mergeCell ref="AN9:AO11"/>
    <mergeCell ref="AP9:AQ11"/>
    <mergeCell ref="S10:S12"/>
    <mergeCell ref="T10:T12"/>
    <mergeCell ref="U10:U12"/>
    <mergeCell ref="V10:V12"/>
    <mergeCell ref="W10:W12"/>
    <mergeCell ref="B13:I15"/>
    <mergeCell ref="J13:N15"/>
    <mergeCell ref="O13:U15"/>
    <mergeCell ref="AR9:AS11"/>
    <mergeCell ref="J10:J12"/>
    <mergeCell ref="K10:K12"/>
    <mergeCell ref="L10:L12"/>
    <mergeCell ref="M10:M12"/>
    <mergeCell ref="N10:N12"/>
    <mergeCell ref="O10:O12"/>
    <mergeCell ref="P10:P12"/>
    <mergeCell ref="Q10:Q12"/>
    <mergeCell ref="R10:R12"/>
    <mergeCell ref="Y13:AH13"/>
    <mergeCell ref="AN13:AS13"/>
    <mergeCell ref="V14:Y15"/>
    <mergeCell ref="Z14:AC15"/>
    <mergeCell ref="AD14:AG15"/>
    <mergeCell ref="AH14:AK15"/>
    <mergeCell ref="AL14:AM15"/>
    <mergeCell ref="AN14:AS14"/>
    <mergeCell ref="AN15:AS15"/>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V19:Y19"/>
    <mergeCell ref="Z19:AC19"/>
    <mergeCell ref="AD19:AG19"/>
    <mergeCell ref="AH19:AK19"/>
    <mergeCell ref="AL19:AM19"/>
    <mergeCell ref="AN19:AR19"/>
    <mergeCell ref="AH17:AK17"/>
    <mergeCell ref="AL17:AM17"/>
    <mergeCell ref="AN17:AR17"/>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AL21:AM21"/>
    <mergeCell ref="AN21:AR21"/>
    <mergeCell ref="AH25:AK25"/>
    <mergeCell ref="AL25:AM25"/>
    <mergeCell ref="AN25:AR25"/>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AH28:AK28"/>
    <mergeCell ref="AN28:AR28"/>
    <mergeCell ref="X33:Z33"/>
    <mergeCell ref="AC33:AN33"/>
    <mergeCell ref="D34:G34"/>
    <mergeCell ref="AA34:AB34"/>
    <mergeCell ref="AC34:AN34"/>
    <mergeCell ref="AN29:AR29"/>
    <mergeCell ref="AJ30:AL30"/>
    <mergeCell ref="AM30:AN30"/>
    <mergeCell ref="AO30:AQ30"/>
    <mergeCell ref="D31:E31"/>
    <mergeCell ref="G31:H31"/>
    <mergeCell ref="J31:K31"/>
    <mergeCell ref="AJ31:AK31"/>
    <mergeCell ref="AM31:AN31"/>
    <mergeCell ref="AP31:AQ31"/>
    <mergeCell ref="AA36:AB39"/>
    <mergeCell ref="AC36:AH37"/>
    <mergeCell ref="AJ36:AN37"/>
    <mergeCell ref="AP36:AS37"/>
    <mergeCell ref="AC38:AH39"/>
    <mergeCell ref="AI38:AN39"/>
    <mergeCell ref="AO38:AO39"/>
    <mergeCell ref="AP38:AS39"/>
    <mergeCell ref="AA32:AB32"/>
    <mergeCell ref="AC32:AS32"/>
    <mergeCell ref="AM49:AP50"/>
    <mergeCell ref="B53:I56"/>
    <mergeCell ref="J53:K53"/>
    <mergeCell ref="M53:N53"/>
    <mergeCell ref="O53:T53"/>
    <mergeCell ref="U53:W53"/>
    <mergeCell ref="AL53:AM55"/>
    <mergeCell ref="AN53:AO55"/>
    <mergeCell ref="AP53:AQ55"/>
    <mergeCell ref="S54:S56"/>
    <mergeCell ref="T54:T56"/>
    <mergeCell ref="U54:U56"/>
    <mergeCell ref="V54:V56"/>
    <mergeCell ref="W54:W56"/>
    <mergeCell ref="B57:I59"/>
    <mergeCell ref="J57:N59"/>
    <mergeCell ref="O57:U59"/>
    <mergeCell ref="AR53:AS55"/>
    <mergeCell ref="J54:J56"/>
    <mergeCell ref="K54:K56"/>
    <mergeCell ref="L54:L56"/>
    <mergeCell ref="M54:M56"/>
    <mergeCell ref="N54:N56"/>
    <mergeCell ref="O54:O56"/>
    <mergeCell ref="P54:P56"/>
    <mergeCell ref="Q54:Q56"/>
    <mergeCell ref="R54:R56"/>
    <mergeCell ref="Y57:AH57"/>
    <mergeCell ref="AL57:AM57"/>
    <mergeCell ref="AN57:AS57"/>
    <mergeCell ref="V58:Y59"/>
    <mergeCell ref="Z58:AC59"/>
    <mergeCell ref="AD58:AG59"/>
    <mergeCell ref="AH58:AK59"/>
    <mergeCell ref="AL58:AM59"/>
    <mergeCell ref="AN58:AS58"/>
    <mergeCell ref="AN59:AS59"/>
    <mergeCell ref="B62:I63"/>
    <mergeCell ref="J62:N63"/>
    <mergeCell ref="T62:U62"/>
    <mergeCell ref="V62:X62"/>
    <mergeCell ref="AH62:AK62"/>
    <mergeCell ref="AN62:AR62"/>
    <mergeCell ref="T63:U63"/>
    <mergeCell ref="B60:I61"/>
    <mergeCell ref="J60:N61"/>
    <mergeCell ref="T60:U60"/>
    <mergeCell ref="V60:X60"/>
    <mergeCell ref="AH60:AK60"/>
    <mergeCell ref="AN60:AR60"/>
    <mergeCell ref="T61:U61"/>
    <mergeCell ref="V61:Y61"/>
    <mergeCell ref="Z61:AC61"/>
    <mergeCell ref="AD61:AG61"/>
    <mergeCell ref="V63:Y63"/>
    <mergeCell ref="Z63:AC63"/>
    <mergeCell ref="AD63:AG63"/>
    <mergeCell ref="AH63:AK63"/>
    <mergeCell ref="AL63:AM63"/>
    <mergeCell ref="AN63:AR63"/>
    <mergeCell ref="AH61:AK61"/>
    <mergeCell ref="AL61:AM61"/>
    <mergeCell ref="AN61:AR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8:E80"/>
    <mergeCell ref="F78:N80"/>
    <mergeCell ref="O78:U80"/>
    <mergeCell ref="V78:Y78"/>
    <mergeCell ref="AH78:AK78"/>
    <mergeCell ref="AN78:AR78"/>
    <mergeCell ref="V79:Y79"/>
    <mergeCell ref="B76:I77"/>
    <mergeCell ref="J76:N77"/>
    <mergeCell ref="T76:U76"/>
    <mergeCell ref="V76:X76"/>
    <mergeCell ref="AH76:AK76"/>
    <mergeCell ref="AN76:AR76"/>
    <mergeCell ref="T77:U77"/>
    <mergeCell ref="V77:Y77"/>
    <mergeCell ref="Z77:AC77"/>
    <mergeCell ref="AD77:AG77"/>
    <mergeCell ref="AN81:AR81"/>
    <mergeCell ref="Z79:AC79"/>
    <mergeCell ref="AD79:AG79"/>
    <mergeCell ref="AH79:AK79"/>
    <mergeCell ref="AN79:AR79"/>
    <mergeCell ref="V80:Y80"/>
    <mergeCell ref="Z80:AC80"/>
    <mergeCell ref="AD80:AG80"/>
    <mergeCell ref="AH80:AK80"/>
    <mergeCell ref="AN80:AR80"/>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958A1215-9208-4226-B789-4B82F7A33C83}"/>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844AD-3417-41CA-BF75-658A7343EFBA}">
  <sheetPr>
    <tabColor theme="3" tint="0.59999389629810485"/>
  </sheetPr>
  <dimension ref="B1:R22"/>
  <sheetViews>
    <sheetView showGridLines="0" workbookViewId="0">
      <selection activeCell="C4" sqref="C4:R4"/>
    </sheetView>
  </sheetViews>
  <sheetFormatPr defaultRowHeight="24" customHeight="1" x14ac:dyDescent="0.2"/>
  <cols>
    <col min="2" max="2" width="17.36328125" bestFit="1" customWidth="1"/>
    <col min="3" max="27" width="3.36328125" customWidth="1"/>
  </cols>
  <sheetData>
    <row r="1" spans="2:18" ht="15" customHeight="1" x14ac:dyDescent="0.2"/>
    <row r="2" spans="2:18" ht="24" customHeight="1" x14ac:dyDescent="0.2">
      <c r="B2" s="75" t="s">
        <v>146</v>
      </c>
    </row>
    <row r="4" spans="2:18" ht="24" customHeight="1" x14ac:dyDescent="0.2">
      <c r="B4" s="71" t="s">
        <v>136</v>
      </c>
      <c r="C4" s="229"/>
      <c r="D4" s="230"/>
      <c r="E4" s="230"/>
      <c r="F4" s="230"/>
      <c r="G4" s="230"/>
      <c r="H4" s="230"/>
      <c r="I4" s="230"/>
      <c r="J4" s="230"/>
      <c r="K4" s="230"/>
      <c r="L4" s="230"/>
      <c r="M4" s="230"/>
      <c r="N4" s="230"/>
      <c r="O4" s="230"/>
      <c r="P4" s="230"/>
      <c r="Q4" s="230"/>
      <c r="R4" s="231"/>
    </row>
    <row r="5" spans="2:18" ht="15" customHeight="1" x14ac:dyDescent="0.2"/>
    <row r="6" spans="2:18" ht="24" customHeight="1" x14ac:dyDescent="0.2">
      <c r="B6" s="71" t="s">
        <v>139</v>
      </c>
      <c r="C6" s="227"/>
      <c r="D6" s="228"/>
      <c r="E6" s="39" t="s">
        <v>76</v>
      </c>
      <c r="F6" s="227"/>
      <c r="G6" s="228"/>
    </row>
    <row r="7" spans="2:18" ht="15" customHeight="1" x14ac:dyDescent="0.2">
      <c r="C7" s="72"/>
      <c r="D7" s="72"/>
      <c r="E7" s="39"/>
      <c r="F7" s="72"/>
      <c r="G7" s="72"/>
    </row>
    <row r="8" spans="2:18" ht="24" customHeight="1" x14ac:dyDescent="0.2">
      <c r="B8" s="71" t="s">
        <v>140</v>
      </c>
      <c r="C8" s="229"/>
      <c r="D8" s="230"/>
      <c r="E8" s="230"/>
      <c r="F8" s="230"/>
      <c r="G8" s="230"/>
      <c r="H8" s="230"/>
      <c r="I8" s="230"/>
      <c r="J8" s="230"/>
      <c r="K8" s="230"/>
      <c r="L8" s="230"/>
      <c r="M8" s="230"/>
      <c r="N8" s="230"/>
      <c r="O8" s="230"/>
      <c r="P8" s="230"/>
      <c r="Q8" s="230"/>
      <c r="R8" s="231"/>
    </row>
    <row r="9" spans="2:18" ht="8.25" customHeight="1" x14ac:dyDescent="0.2">
      <c r="B9" s="71"/>
      <c r="C9" s="73"/>
      <c r="D9" s="73"/>
      <c r="E9" s="73"/>
      <c r="F9" s="73"/>
      <c r="G9" s="73"/>
      <c r="H9" s="73"/>
      <c r="I9" s="73"/>
      <c r="J9" s="73"/>
      <c r="K9" s="73"/>
      <c r="L9" s="73"/>
      <c r="M9" s="73"/>
      <c r="N9" s="73"/>
      <c r="O9" s="73"/>
      <c r="P9" s="73"/>
      <c r="Q9" s="73"/>
      <c r="R9" s="73"/>
    </row>
    <row r="10" spans="2:18" ht="24" customHeight="1" x14ac:dyDescent="0.2">
      <c r="B10" s="71" t="s">
        <v>141</v>
      </c>
      <c r="C10" s="227"/>
      <c r="D10" s="228"/>
      <c r="E10" s="39" t="s">
        <v>76</v>
      </c>
      <c r="F10" s="227"/>
      <c r="G10" s="228"/>
      <c r="H10" s="39"/>
      <c r="I10" s="227"/>
      <c r="J10" s="228"/>
    </row>
    <row r="11" spans="2:18" ht="15" customHeight="1" x14ac:dyDescent="0.2">
      <c r="B11" s="71"/>
    </row>
    <row r="12" spans="2:18" ht="24" customHeight="1" x14ac:dyDescent="0.2">
      <c r="B12" s="71" t="s">
        <v>137</v>
      </c>
      <c r="C12" s="229"/>
      <c r="D12" s="230"/>
      <c r="E12" s="230"/>
      <c r="F12" s="230"/>
      <c r="G12" s="230"/>
      <c r="H12" s="230"/>
      <c r="I12" s="230"/>
      <c r="J12" s="230"/>
      <c r="K12" s="230"/>
      <c r="L12" s="231"/>
    </row>
    <row r="13" spans="2:18" ht="15" customHeight="1" x14ac:dyDescent="0.2">
      <c r="B13" s="71"/>
    </row>
    <row r="14" spans="2:18" ht="24" customHeight="1" x14ac:dyDescent="0.2">
      <c r="B14" s="71" t="s">
        <v>138</v>
      </c>
      <c r="C14" s="229"/>
      <c r="D14" s="230"/>
      <c r="E14" s="230"/>
      <c r="F14" s="230"/>
      <c r="G14" s="230"/>
      <c r="H14" s="230"/>
      <c r="I14" s="230"/>
      <c r="J14" s="230"/>
      <c r="K14" s="230"/>
      <c r="L14" s="231"/>
    </row>
    <row r="15" spans="2:18" ht="15" customHeight="1" x14ac:dyDescent="0.2"/>
    <row r="16" spans="2:18" ht="24" customHeight="1" x14ac:dyDescent="0.2">
      <c r="B16" s="71" t="s">
        <v>143</v>
      </c>
      <c r="C16" s="229"/>
      <c r="D16" s="230"/>
      <c r="E16" s="230"/>
      <c r="F16" s="230"/>
      <c r="G16" s="230"/>
      <c r="H16" s="230"/>
      <c r="I16" s="230"/>
      <c r="J16" s="230"/>
      <c r="K16" s="230"/>
      <c r="L16" s="231"/>
    </row>
    <row r="17" spans="2:12" ht="15" customHeight="1" x14ac:dyDescent="0.2">
      <c r="B17" s="71"/>
      <c r="C17" s="74"/>
      <c r="D17" s="74"/>
      <c r="E17" s="73"/>
      <c r="F17" s="73"/>
      <c r="G17" s="74"/>
      <c r="H17" s="74"/>
      <c r="I17" s="73"/>
      <c r="J17" s="74"/>
      <c r="K17" s="74"/>
      <c r="L17" s="73"/>
    </row>
    <row r="18" spans="2:12" ht="24" customHeight="1" x14ac:dyDescent="0.2">
      <c r="B18" s="71" t="s">
        <v>142</v>
      </c>
      <c r="C18" s="232" t="s">
        <v>144</v>
      </c>
      <c r="D18" s="232"/>
      <c r="E18" s="71">
        <v>7</v>
      </c>
      <c r="F18" s="71" t="s">
        <v>0</v>
      </c>
      <c r="G18" s="233"/>
      <c r="H18" s="234"/>
      <c r="I18" s="71" t="s">
        <v>1</v>
      </c>
      <c r="J18" s="233"/>
      <c r="K18" s="234"/>
      <c r="L18" s="71" t="s">
        <v>145</v>
      </c>
    </row>
    <row r="19" spans="2:12" ht="5.5" customHeight="1" x14ac:dyDescent="0.2"/>
    <row r="20" spans="2:12" ht="17.5" customHeight="1" x14ac:dyDescent="0.2">
      <c r="B20" t="s">
        <v>150</v>
      </c>
    </row>
    <row r="21" spans="2:12" ht="24" customHeight="1" x14ac:dyDescent="0.2">
      <c r="B21" s="39" t="s">
        <v>148</v>
      </c>
      <c r="C21" s="213"/>
      <c r="D21" s="214"/>
      <c r="E21" s="215"/>
    </row>
    <row r="22" spans="2:12" ht="29.25" customHeight="1" x14ac:dyDescent="0.2">
      <c r="B22" s="76" t="s">
        <v>149</v>
      </c>
    </row>
  </sheetData>
  <sheetProtection sheet="1" objects="1" scenarios="1" selectLockedCells="1"/>
  <mergeCells count="13">
    <mergeCell ref="C6:D6"/>
    <mergeCell ref="F6:G6"/>
    <mergeCell ref="C4:R4"/>
    <mergeCell ref="C8:R8"/>
    <mergeCell ref="C18:D18"/>
    <mergeCell ref="G18:H18"/>
    <mergeCell ref="J18:K18"/>
    <mergeCell ref="C10:D10"/>
    <mergeCell ref="F10:G10"/>
    <mergeCell ref="I10:J10"/>
    <mergeCell ref="C12:L12"/>
    <mergeCell ref="C14:L14"/>
    <mergeCell ref="C16:L16"/>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87445-1CB6-498A-ABD5-349C17EAAB9A}">
  <sheetPr>
    <tabColor theme="3" tint="0.59999389629810485"/>
  </sheetPr>
  <dimension ref="B1:AC62"/>
  <sheetViews>
    <sheetView showGridLines="0" workbookViewId="0">
      <selection activeCell="W15" sqref="W15:X15"/>
    </sheetView>
  </sheetViews>
  <sheetFormatPr defaultRowHeight="13" x14ac:dyDescent="0.2"/>
  <cols>
    <col min="1" max="1" width="3.90625" customWidth="1"/>
    <col min="2" max="2" width="2.453125" customWidth="1"/>
    <col min="3" max="3" width="3.7265625" customWidth="1"/>
    <col min="4" max="4" width="2.6328125" customWidth="1"/>
    <col min="5" max="7" width="5" customWidth="1"/>
    <col min="8" max="8" width="4.26953125" style="72" customWidth="1"/>
    <col min="9" max="10" width="4.36328125" style="72" customWidth="1"/>
    <col min="11" max="11" width="4.36328125" customWidth="1"/>
    <col min="12" max="12" width="5.36328125" style="39" customWidth="1"/>
    <col min="13" max="14" width="4.36328125" style="39" customWidth="1"/>
    <col min="15" max="15" width="4.36328125" customWidth="1"/>
    <col min="16" max="17" width="4.453125" customWidth="1"/>
    <col min="18" max="20" width="4.36328125" customWidth="1"/>
    <col min="21" max="21" width="1.36328125" customWidth="1"/>
    <col min="22" max="28" width="3.6328125" customWidth="1"/>
    <col min="29" max="29" width="8.81640625" customWidth="1"/>
  </cols>
  <sheetData>
    <row r="1" spans="2:28" ht="20.5" customHeight="1" x14ac:dyDescent="0.2"/>
    <row r="2" spans="2:28" ht="13.5" customHeight="1" x14ac:dyDescent="0.2">
      <c r="B2" s="166" t="s">
        <v>167</v>
      </c>
      <c r="G2" s="262" t="s">
        <v>218</v>
      </c>
      <c r="H2" s="262"/>
      <c r="I2" s="262"/>
      <c r="J2" s="262"/>
      <c r="K2" t="s">
        <v>219</v>
      </c>
    </row>
    <row r="3" spans="2:28" ht="13.5" customHeight="1" x14ac:dyDescent="0.2">
      <c r="G3" s="262"/>
      <c r="H3" s="262"/>
      <c r="I3" s="262"/>
      <c r="J3" s="262"/>
      <c r="K3" t="s">
        <v>220</v>
      </c>
      <c r="Q3" t="s">
        <v>245</v>
      </c>
    </row>
    <row r="5" spans="2:28" ht="16.5" customHeight="1" x14ac:dyDescent="0.2">
      <c r="C5" s="271"/>
      <c r="D5" s="271"/>
      <c r="E5" s="271"/>
      <c r="F5" s="271"/>
      <c r="G5" s="271"/>
      <c r="H5" s="271"/>
      <c r="I5" s="271"/>
      <c r="J5" s="271"/>
      <c r="K5" s="166"/>
      <c r="L5" s="171"/>
      <c r="M5" s="285" t="s">
        <v>214</v>
      </c>
      <c r="N5" s="285"/>
      <c r="O5" s="285" t="s">
        <v>215</v>
      </c>
      <c r="P5" s="285"/>
      <c r="Q5" s="285" t="s">
        <v>216</v>
      </c>
      <c r="R5" s="285"/>
      <c r="S5" s="285"/>
      <c r="T5" s="285"/>
      <c r="U5" s="285" t="s">
        <v>217</v>
      </c>
      <c r="V5" s="285"/>
      <c r="W5" s="285"/>
      <c r="X5" s="166"/>
      <c r="Y5" s="166"/>
      <c r="Z5" s="166"/>
      <c r="AA5" s="166"/>
      <c r="AB5" s="166"/>
    </row>
    <row r="6" spans="2:28" x14ac:dyDescent="0.2">
      <c r="B6" s="166"/>
      <c r="C6" s="166"/>
      <c r="D6" s="166"/>
      <c r="E6" s="166"/>
      <c r="F6" s="166"/>
      <c r="G6" s="166"/>
      <c r="H6" s="166"/>
      <c r="I6" s="166"/>
      <c r="J6" s="167"/>
      <c r="L6" s="171"/>
      <c r="M6" s="268">
        <v>11</v>
      </c>
      <c r="N6" s="268"/>
      <c r="O6" s="268">
        <v>105</v>
      </c>
      <c r="P6" s="268"/>
      <c r="Q6" s="268">
        <v>936015</v>
      </c>
      <c r="R6" s="268"/>
      <c r="S6" s="268"/>
      <c r="T6" s="268"/>
      <c r="U6" s="267" t="str">
        <f>初期設定!C21&amp;初期設定!D21&amp;初期設定!E21</f>
        <v/>
      </c>
      <c r="V6" s="268"/>
      <c r="W6" s="268"/>
      <c r="X6" s="166"/>
      <c r="Y6" s="166"/>
      <c r="Z6" s="166"/>
      <c r="AA6" s="166"/>
      <c r="AB6" s="166"/>
    </row>
    <row r="7" spans="2:28" ht="16.5" customHeight="1" x14ac:dyDescent="0.2">
      <c r="B7" s="166"/>
      <c r="C7" s="236">
        <f>初期設定!C4</f>
        <v>0</v>
      </c>
      <c r="D7" s="236"/>
      <c r="E7" s="236"/>
      <c r="F7" s="236"/>
      <c r="G7" s="236"/>
      <c r="H7" s="236"/>
      <c r="I7" s="236"/>
      <c r="J7" s="167"/>
      <c r="K7" s="166" t="s">
        <v>221</v>
      </c>
      <c r="L7" s="171"/>
      <c r="M7" s="268"/>
      <c r="N7" s="268"/>
      <c r="O7" s="268"/>
      <c r="P7" s="268"/>
      <c r="Q7" s="268"/>
      <c r="R7" s="268"/>
      <c r="S7" s="268"/>
      <c r="T7" s="268"/>
      <c r="U7" s="268"/>
      <c r="V7" s="268"/>
      <c r="W7" s="268"/>
      <c r="X7" s="166"/>
      <c r="Y7" s="166"/>
      <c r="Z7" s="166"/>
      <c r="AA7" s="166"/>
      <c r="AB7" s="166"/>
    </row>
    <row r="8" spans="2:28" ht="12" customHeight="1" x14ac:dyDescent="0.2">
      <c r="B8" s="166"/>
      <c r="C8" s="181"/>
      <c r="D8" s="181"/>
      <c r="E8" s="181"/>
      <c r="F8" s="181"/>
      <c r="G8" s="181"/>
      <c r="H8" s="181"/>
      <c r="I8" s="181"/>
      <c r="J8" s="167"/>
      <c r="K8" s="166"/>
      <c r="L8" s="171"/>
      <c r="M8" s="171"/>
      <c r="N8" s="171"/>
      <c r="O8" s="167"/>
      <c r="P8" s="167"/>
      <c r="Q8" s="167"/>
      <c r="R8" s="167"/>
      <c r="S8" s="167"/>
      <c r="T8" s="167"/>
      <c r="U8" s="167"/>
      <c r="V8" s="167"/>
      <c r="W8" s="167"/>
      <c r="X8" s="166"/>
      <c r="Y8" s="166"/>
      <c r="Z8" s="166"/>
      <c r="AA8" s="166"/>
      <c r="AB8" s="166"/>
    </row>
    <row r="9" spans="2:28" ht="16.5" customHeight="1" x14ac:dyDescent="0.2">
      <c r="B9" s="166"/>
      <c r="C9" s="181"/>
      <c r="D9" s="181"/>
      <c r="E9" s="181"/>
      <c r="F9" s="181"/>
      <c r="G9" s="181"/>
      <c r="H9" s="181"/>
      <c r="I9" s="181"/>
      <c r="J9" s="167"/>
      <c r="K9" s="166"/>
      <c r="M9" s="263" t="s">
        <v>234</v>
      </c>
      <c r="N9" s="263"/>
      <c r="O9" s="263"/>
      <c r="P9" s="263"/>
      <c r="Q9" s="263"/>
      <c r="R9" s="263"/>
      <c r="S9" s="263"/>
      <c r="T9" s="263"/>
      <c r="U9" s="263"/>
      <c r="V9" s="263"/>
      <c r="W9" s="263"/>
      <c r="X9" s="169"/>
      <c r="Y9" s="166"/>
      <c r="Z9" s="166"/>
      <c r="AA9" s="166"/>
      <c r="AB9" s="166"/>
    </row>
    <row r="10" spans="2:28" x14ac:dyDescent="0.2">
      <c r="B10" s="166"/>
      <c r="C10" s="166"/>
      <c r="D10" s="166"/>
      <c r="E10" s="166"/>
      <c r="F10" s="166"/>
      <c r="G10" s="166"/>
      <c r="H10" s="167"/>
      <c r="I10" s="167"/>
      <c r="J10" s="167"/>
      <c r="K10" s="166"/>
      <c r="L10" s="171"/>
      <c r="M10" s="171"/>
      <c r="N10" s="171"/>
      <c r="O10" s="166"/>
      <c r="P10" s="166"/>
      <c r="Q10" s="166"/>
      <c r="R10" s="166"/>
      <c r="S10" s="166"/>
      <c r="T10" s="166"/>
      <c r="U10" s="166"/>
      <c r="V10" s="166"/>
      <c r="W10" s="166"/>
      <c r="X10" s="166"/>
      <c r="Y10" s="166"/>
      <c r="Z10" s="166"/>
      <c r="AA10" s="166"/>
      <c r="AB10" s="166"/>
    </row>
    <row r="11" spans="2:28" ht="30" customHeight="1" x14ac:dyDescent="0.2">
      <c r="B11" s="166"/>
      <c r="C11" s="170" t="s">
        <v>168</v>
      </c>
      <c r="D11" s="295" t="s">
        <v>188</v>
      </c>
      <c r="E11" s="296"/>
      <c r="F11" s="296"/>
      <c r="G11" s="297"/>
      <c r="H11" s="170" t="s">
        <v>244</v>
      </c>
      <c r="I11" s="325" t="s">
        <v>189</v>
      </c>
      <c r="J11" s="326"/>
      <c r="K11" s="327"/>
      <c r="L11" s="170" t="s">
        <v>190</v>
      </c>
      <c r="M11" s="306" t="s">
        <v>191</v>
      </c>
      <c r="N11" s="307"/>
      <c r="O11" s="308"/>
      <c r="P11" s="170" t="s">
        <v>205</v>
      </c>
      <c r="Q11" s="170" t="s">
        <v>192</v>
      </c>
      <c r="R11" s="295" t="s">
        <v>204</v>
      </c>
      <c r="S11" s="296"/>
      <c r="T11" s="297"/>
      <c r="U11" s="166"/>
      <c r="V11" s="240" t="s">
        <v>193</v>
      </c>
      <c r="W11" s="241"/>
      <c r="X11" s="241"/>
      <c r="Y11" s="241"/>
      <c r="Z11" s="242"/>
      <c r="AA11" s="177"/>
      <c r="AB11" s="177"/>
    </row>
    <row r="12" spans="2:28" ht="26.25" customHeight="1" x14ac:dyDescent="0.2">
      <c r="B12" s="166"/>
      <c r="C12" s="173"/>
      <c r="D12" s="179"/>
      <c r="E12" s="333"/>
      <c r="F12" s="333"/>
      <c r="G12" s="333"/>
      <c r="H12" s="180"/>
      <c r="I12" s="298"/>
      <c r="J12" s="299"/>
      <c r="K12" s="300"/>
      <c r="L12" s="182"/>
      <c r="M12" s="298"/>
      <c r="N12" s="299"/>
      <c r="O12" s="300"/>
      <c r="P12" s="175"/>
      <c r="Q12" s="180"/>
      <c r="R12" s="298"/>
      <c r="S12" s="299"/>
      <c r="T12" s="300"/>
      <c r="U12" s="166"/>
      <c r="V12" s="207"/>
      <c r="W12" s="208"/>
      <c r="X12" s="644"/>
      <c r="Y12" s="208" t="s">
        <v>194</v>
      </c>
      <c r="Z12" s="200"/>
      <c r="AA12" s="177"/>
      <c r="AB12" s="177"/>
    </row>
    <row r="13" spans="2:28" ht="26.25" customHeight="1" x14ac:dyDescent="0.2">
      <c r="B13" s="166"/>
      <c r="C13" s="187" t="s">
        <v>169</v>
      </c>
      <c r="D13" s="336"/>
      <c r="E13" s="329" t="s">
        <v>179</v>
      </c>
      <c r="F13" s="329"/>
      <c r="G13" s="329"/>
      <c r="H13" s="174"/>
      <c r="I13" s="310"/>
      <c r="J13" s="311"/>
      <c r="K13" s="312"/>
      <c r="L13" s="183"/>
      <c r="M13" s="301"/>
      <c r="N13" s="302"/>
      <c r="O13" s="303"/>
      <c r="P13" s="176"/>
      <c r="Q13" s="174"/>
      <c r="R13" s="301"/>
      <c r="S13" s="302"/>
      <c r="T13" s="303"/>
      <c r="U13" s="166"/>
      <c r="V13" s="204"/>
      <c r="W13" s="205"/>
      <c r="X13" s="205"/>
      <c r="Y13" s="205"/>
      <c r="Z13" s="206"/>
      <c r="AA13" s="177"/>
      <c r="AB13" s="177"/>
    </row>
    <row r="14" spans="2:28" ht="26.25" customHeight="1" x14ac:dyDescent="0.2">
      <c r="B14" s="166"/>
      <c r="C14" s="187" t="s">
        <v>170</v>
      </c>
      <c r="D14" s="336"/>
      <c r="E14" s="329" t="s">
        <v>180</v>
      </c>
      <c r="F14" s="329"/>
      <c r="G14" s="329"/>
      <c r="H14" s="174"/>
      <c r="I14" s="310"/>
      <c r="J14" s="311"/>
      <c r="K14" s="312"/>
      <c r="L14" s="183"/>
      <c r="M14" s="301"/>
      <c r="N14" s="302"/>
      <c r="O14" s="303"/>
      <c r="P14" s="176"/>
      <c r="Q14" s="174"/>
      <c r="R14" s="301"/>
      <c r="S14" s="302"/>
      <c r="T14" s="303"/>
      <c r="U14" s="166"/>
      <c r="V14" s="195" t="s">
        <v>195</v>
      </c>
      <c r="W14" s="196"/>
      <c r="X14" s="196"/>
      <c r="Y14" s="196"/>
      <c r="Z14" s="197"/>
      <c r="AA14" s="177"/>
      <c r="AB14" s="177"/>
    </row>
    <row r="15" spans="2:28" ht="12.75" customHeight="1" x14ac:dyDescent="0.2">
      <c r="B15" s="166"/>
      <c r="C15" s="335" t="s">
        <v>171</v>
      </c>
      <c r="D15" s="337" t="s">
        <v>187</v>
      </c>
      <c r="E15" s="328" t="s">
        <v>181</v>
      </c>
      <c r="F15" s="328"/>
      <c r="G15" s="328"/>
      <c r="H15" s="172" t="s">
        <v>30</v>
      </c>
      <c r="I15" s="301"/>
      <c r="J15" s="302"/>
      <c r="K15" s="303"/>
      <c r="L15" s="172">
        <v>19</v>
      </c>
      <c r="M15" s="301"/>
      <c r="N15" s="302"/>
      <c r="O15" s="303"/>
      <c r="P15" s="174">
        <v>79</v>
      </c>
      <c r="Q15" s="174"/>
      <c r="R15" s="259"/>
      <c r="S15" s="254"/>
      <c r="T15" s="255"/>
      <c r="U15" s="166"/>
      <c r="V15" s="204"/>
      <c r="W15" s="292"/>
      <c r="X15" s="292"/>
      <c r="Y15" s="205" t="s">
        <v>164</v>
      </c>
      <c r="Z15" s="206"/>
      <c r="AA15" s="177"/>
      <c r="AB15" s="177"/>
    </row>
    <row r="16" spans="2:28" ht="12.75" customHeight="1" x14ac:dyDescent="0.2">
      <c r="B16" s="166"/>
      <c r="C16" s="335"/>
      <c r="D16" s="337"/>
      <c r="E16" s="328"/>
      <c r="F16" s="328"/>
      <c r="G16" s="328"/>
      <c r="H16" s="172" t="s">
        <v>75</v>
      </c>
      <c r="I16" s="301"/>
      <c r="J16" s="302"/>
      <c r="K16" s="303"/>
      <c r="L16" s="172">
        <v>19</v>
      </c>
      <c r="M16" s="301"/>
      <c r="N16" s="302"/>
      <c r="O16" s="303"/>
      <c r="P16" s="174">
        <v>62</v>
      </c>
      <c r="Q16" s="174"/>
      <c r="R16" s="259"/>
      <c r="S16" s="254"/>
      <c r="T16" s="255"/>
      <c r="U16" s="166"/>
      <c r="V16" s="195" t="s">
        <v>165</v>
      </c>
      <c r="W16" s="196"/>
      <c r="X16" s="203"/>
      <c r="Y16" s="304"/>
      <c r="Z16" s="305"/>
      <c r="AB16" s="177"/>
    </row>
    <row r="17" spans="2:28" ht="12.75" customHeight="1" x14ac:dyDescent="0.2">
      <c r="B17" s="166"/>
      <c r="C17" s="335"/>
      <c r="D17" s="337"/>
      <c r="E17" s="328"/>
      <c r="F17" s="328"/>
      <c r="G17" s="328"/>
      <c r="H17" s="172" t="s">
        <v>46</v>
      </c>
      <c r="I17" s="301"/>
      <c r="J17" s="302"/>
      <c r="K17" s="303"/>
      <c r="L17" s="172">
        <v>19</v>
      </c>
      <c r="M17" s="301"/>
      <c r="N17" s="302"/>
      <c r="O17" s="303"/>
      <c r="P17" s="174">
        <v>34</v>
      </c>
      <c r="Q17" s="174"/>
      <c r="R17" s="259"/>
      <c r="S17" s="254"/>
      <c r="T17" s="255"/>
      <c r="U17" s="166"/>
      <c r="V17" s="316"/>
      <c r="W17" s="317"/>
      <c r="X17" s="317"/>
      <c r="Y17" s="317"/>
      <c r="Z17" s="318"/>
      <c r="AA17" s="178"/>
      <c r="AB17" s="177"/>
    </row>
    <row r="18" spans="2:28" ht="12.75" customHeight="1" x14ac:dyDescent="0.2">
      <c r="B18" s="166"/>
      <c r="C18" s="335" t="s">
        <v>172</v>
      </c>
      <c r="D18" s="337"/>
      <c r="E18" s="329" t="s">
        <v>182</v>
      </c>
      <c r="F18" s="329"/>
      <c r="G18" s="329"/>
      <c r="H18" s="172" t="s">
        <v>30</v>
      </c>
      <c r="I18" s="301"/>
      <c r="J18" s="302"/>
      <c r="K18" s="303"/>
      <c r="L18" s="172">
        <v>20</v>
      </c>
      <c r="M18" s="301"/>
      <c r="N18" s="302"/>
      <c r="O18" s="303"/>
      <c r="P18" s="174">
        <v>11</v>
      </c>
      <c r="Q18" s="174"/>
      <c r="R18" s="259"/>
      <c r="S18" s="254"/>
      <c r="T18" s="255"/>
      <c r="U18" s="166"/>
      <c r="V18" s="319"/>
      <c r="W18" s="320"/>
      <c r="X18" s="320"/>
      <c r="Y18" s="320"/>
      <c r="Z18" s="321"/>
      <c r="AA18" s="178"/>
      <c r="AB18" s="177"/>
    </row>
    <row r="19" spans="2:28" ht="12.75" customHeight="1" x14ac:dyDescent="0.2">
      <c r="B19" s="166"/>
      <c r="C19" s="335"/>
      <c r="D19" s="337"/>
      <c r="E19" s="329"/>
      <c r="F19" s="329"/>
      <c r="G19" s="329"/>
      <c r="H19" s="172" t="s">
        <v>75</v>
      </c>
      <c r="I19" s="301"/>
      <c r="J19" s="302"/>
      <c r="K19" s="303"/>
      <c r="L19" s="172">
        <v>19</v>
      </c>
      <c r="M19" s="301"/>
      <c r="N19" s="302"/>
      <c r="O19" s="303"/>
      <c r="P19" s="174">
        <v>11</v>
      </c>
      <c r="Q19" s="174"/>
      <c r="R19" s="259"/>
      <c r="S19" s="254"/>
      <c r="T19" s="255"/>
      <c r="U19" s="166"/>
      <c r="V19" s="195" t="s">
        <v>166</v>
      </c>
      <c r="W19" s="196"/>
      <c r="X19" s="196"/>
      <c r="Y19" s="196"/>
      <c r="Z19" s="197"/>
      <c r="AA19" s="177"/>
      <c r="AB19" s="177"/>
    </row>
    <row r="20" spans="2:28" ht="12.75" customHeight="1" x14ac:dyDescent="0.2">
      <c r="B20" s="166"/>
      <c r="C20" s="335"/>
      <c r="D20" s="337"/>
      <c r="E20" s="329"/>
      <c r="F20" s="329"/>
      <c r="G20" s="329"/>
      <c r="H20" s="172" t="s">
        <v>46</v>
      </c>
      <c r="I20" s="301">
        <f>'32【道路新設事業】（入力用）'!AH27+'32【道路新設事業】（入力用）'!AH79</f>
        <v>0</v>
      </c>
      <c r="J20" s="302"/>
      <c r="K20" s="303"/>
      <c r="L20" s="172">
        <v>19</v>
      </c>
      <c r="M20" s="301">
        <f>ROUNDDOWN(I20*L20/100/1000,0)</f>
        <v>0</v>
      </c>
      <c r="N20" s="302"/>
      <c r="O20" s="303"/>
      <c r="P20" s="174">
        <v>11</v>
      </c>
      <c r="Q20" s="211"/>
      <c r="R20" s="259">
        <f>IF(ISNUMBER(Q20),M20*(Q20),M20*P20)</f>
        <v>0</v>
      </c>
      <c r="S20" s="254"/>
      <c r="T20" s="255"/>
      <c r="U20" s="166"/>
      <c r="V20" s="198"/>
      <c r="W20" s="238" t="s">
        <v>238</v>
      </c>
      <c r="X20" s="238"/>
      <c r="Y20" s="238"/>
      <c r="Z20" s="239"/>
      <c r="AA20" s="177"/>
      <c r="AB20" s="177"/>
    </row>
    <row r="21" spans="2:28" ht="12.75" customHeight="1" x14ac:dyDescent="0.2">
      <c r="B21" s="166"/>
      <c r="C21" s="335" t="s">
        <v>173</v>
      </c>
      <c r="D21" s="337"/>
      <c r="E21" s="329" t="s">
        <v>183</v>
      </c>
      <c r="F21" s="329"/>
      <c r="G21" s="329"/>
      <c r="H21" s="172" t="s">
        <v>30</v>
      </c>
      <c r="I21" s="301"/>
      <c r="J21" s="302"/>
      <c r="K21" s="303"/>
      <c r="L21" s="172">
        <v>18</v>
      </c>
      <c r="M21" s="301"/>
      <c r="N21" s="302"/>
      <c r="O21" s="303"/>
      <c r="P21" s="174">
        <v>9</v>
      </c>
      <c r="Q21" s="174"/>
      <c r="R21" s="259"/>
      <c r="S21" s="254"/>
      <c r="T21" s="255"/>
      <c r="U21" s="166"/>
      <c r="V21" s="244" t="s">
        <v>255</v>
      </c>
      <c r="W21" s="244"/>
      <c r="X21" s="244"/>
      <c r="Y21" s="244"/>
      <c r="Z21" s="245"/>
      <c r="AA21" s="177"/>
      <c r="AB21" s="177"/>
    </row>
    <row r="22" spans="2:28" ht="12.75" customHeight="1" x14ac:dyDescent="0.2">
      <c r="B22" s="166"/>
      <c r="C22" s="335"/>
      <c r="D22" s="337"/>
      <c r="E22" s="329"/>
      <c r="F22" s="329"/>
      <c r="G22" s="329"/>
      <c r="H22" s="172" t="s">
        <v>75</v>
      </c>
      <c r="I22" s="301"/>
      <c r="J22" s="302"/>
      <c r="K22" s="303"/>
      <c r="L22" s="172">
        <v>17</v>
      </c>
      <c r="M22" s="301"/>
      <c r="N22" s="302"/>
      <c r="O22" s="303"/>
      <c r="P22" s="174">
        <v>9</v>
      </c>
      <c r="Q22" s="174"/>
      <c r="R22" s="259"/>
      <c r="S22" s="254"/>
      <c r="T22" s="255"/>
      <c r="U22" s="166"/>
      <c r="V22" s="199" t="s">
        <v>196</v>
      </c>
      <c r="W22" s="177"/>
      <c r="X22" s="177"/>
      <c r="Y22" s="177"/>
      <c r="Z22" s="200"/>
      <c r="AA22" s="177"/>
      <c r="AB22" s="177"/>
    </row>
    <row r="23" spans="2:28" ht="12.75" customHeight="1" x14ac:dyDescent="0.2">
      <c r="B23" s="166"/>
      <c r="C23" s="335"/>
      <c r="D23" s="337"/>
      <c r="E23" s="329"/>
      <c r="F23" s="329"/>
      <c r="G23" s="329"/>
      <c r="H23" s="172" t="s">
        <v>46</v>
      </c>
      <c r="I23" s="301">
        <f>'33【舗装工事業】（入力用）'!AH27+'33【舗装工事業】（入力用）'!AH79</f>
        <v>0</v>
      </c>
      <c r="J23" s="302"/>
      <c r="K23" s="303"/>
      <c r="L23" s="172">
        <v>17</v>
      </c>
      <c r="M23" s="301">
        <f>ROUNDDOWN(I23*L23/100/1000,0)</f>
        <v>0</v>
      </c>
      <c r="N23" s="302"/>
      <c r="O23" s="303"/>
      <c r="P23" s="174">
        <v>9</v>
      </c>
      <c r="Q23" s="211"/>
      <c r="R23" s="259">
        <f>IF(ISNUMBER(Q23),M23*(Q23),M23*P23)</f>
        <v>0</v>
      </c>
      <c r="S23" s="254"/>
      <c r="T23" s="255"/>
      <c r="U23" s="166"/>
      <c r="V23" s="199" t="s">
        <v>197</v>
      </c>
      <c r="W23" s="177"/>
      <c r="X23" s="177"/>
      <c r="Y23" s="177"/>
      <c r="Z23" s="200"/>
      <c r="AA23" s="177"/>
      <c r="AB23" s="177"/>
    </row>
    <row r="24" spans="2:28" ht="12.75" customHeight="1" x14ac:dyDescent="0.2">
      <c r="B24" s="166"/>
      <c r="C24" s="335" t="s">
        <v>174</v>
      </c>
      <c r="D24" s="337"/>
      <c r="E24" s="328" t="s">
        <v>200</v>
      </c>
      <c r="F24" s="328"/>
      <c r="G24" s="328"/>
      <c r="H24" s="172" t="s">
        <v>30</v>
      </c>
      <c r="I24" s="301"/>
      <c r="J24" s="302"/>
      <c r="K24" s="303"/>
      <c r="L24" s="172">
        <v>25</v>
      </c>
      <c r="M24" s="301"/>
      <c r="N24" s="302"/>
      <c r="O24" s="303"/>
      <c r="P24" s="174">
        <v>9.5</v>
      </c>
      <c r="Q24" s="174"/>
      <c r="R24" s="259"/>
      <c r="S24" s="254"/>
      <c r="T24" s="255"/>
      <c r="U24" s="166"/>
      <c r="V24" s="199"/>
      <c r="W24" s="264"/>
      <c r="X24" s="264"/>
      <c r="Y24" s="264"/>
      <c r="Z24" s="200" t="s">
        <v>40</v>
      </c>
      <c r="AA24" s="177"/>
      <c r="AB24" s="177"/>
    </row>
    <row r="25" spans="2:28" ht="12.75" customHeight="1" x14ac:dyDescent="0.2">
      <c r="B25" s="166"/>
      <c r="C25" s="335"/>
      <c r="D25" s="337"/>
      <c r="E25" s="328"/>
      <c r="F25" s="328"/>
      <c r="G25" s="328"/>
      <c r="H25" s="172" t="s">
        <v>75</v>
      </c>
      <c r="I25" s="301"/>
      <c r="J25" s="302"/>
      <c r="K25" s="303"/>
      <c r="L25" s="172">
        <v>24</v>
      </c>
      <c r="M25" s="301"/>
      <c r="N25" s="302"/>
      <c r="O25" s="303"/>
      <c r="P25" s="174">
        <v>9</v>
      </c>
      <c r="Q25" s="174"/>
      <c r="R25" s="259"/>
      <c r="S25" s="254"/>
      <c r="T25" s="255"/>
      <c r="U25" s="166"/>
      <c r="V25" s="199" t="s">
        <v>198</v>
      </c>
      <c r="W25" s="177"/>
      <c r="X25" s="177"/>
      <c r="Y25" s="177"/>
      <c r="Z25" s="200"/>
      <c r="AA25" s="177"/>
      <c r="AB25" s="177"/>
    </row>
    <row r="26" spans="2:28" ht="12.75" customHeight="1" x14ac:dyDescent="0.2">
      <c r="B26" s="166"/>
      <c r="C26" s="335"/>
      <c r="D26" s="337"/>
      <c r="E26" s="328"/>
      <c r="F26" s="328"/>
      <c r="G26" s="328"/>
      <c r="H26" s="172" t="s">
        <v>46</v>
      </c>
      <c r="I26" s="301"/>
      <c r="J26" s="302"/>
      <c r="K26" s="303"/>
      <c r="L26" s="172">
        <v>19</v>
      </c>
      <c r="M26" s="301"/>
      <c r="N26" s="302"/>
      <c r="O26" s="303"/>
      <c r="P26" s="174">
        <v>9</v>
      </c>
      <c r="Q26" s="174"/>
      <c r="R26" s="259"/>
      <c r="S26" s="254"/>
      <c r="T26" s="255"/>
      <c r="U26" s="166"/>
      <c r="V26" s="199"/>
      <c r="W26" s="264"/>
      <c r="X26" s="264"/>
      <c r="Y26" s="264"/>
      <c r="Z26" s="200" t="s">
        <v>8</v>
      </c>
      <c r="AA26" s="177"/>
      <c r="AB26" s="177"/>
    </row>
    <row r="27" spans="2:28" ht="12.75" customHeight="1" x14ac:dyDescent="0.2">
      <c r="B27" s="166"/>
      <c r="C27" s="335" t="s">
        <v>175</v>
      </c>
      <c r="D27" s="337"/>
      <c r="E27" s="329" t="s">
        <v>184</v>
      </c>
      <c r="F27" s="329"/>
      <c r="G27" s="329"/>
      <c r="H27" s="172" t="s">
        <v>30</v>
      </c>
      <c r="I27" s="301"/>
      <c r="J27" s="302"/>
      <c r="K27" s="303"/>
      <c r="L27" s="172">
        <v>23</v>
      </c>
      <c r="M27" s="301"/>
      <c r="N27" s="302"/>
      <c r="O27" s="303"/>
      <c r="P27" s="174">
        <v>11</v>
      </c>
      <c r="Q27" s="174"/>
      <c r="R27" s="259"/>
      <c r="S27" s="254"/>
      <c r="T27" s="255"/>
      <c r="U27" s="166"/>
      <c r="V27" s="199" t="s">
        <v>199</v>
      </c>
      <c r="W27" s="177"/>
      <c r="X27" s="177"/>
      <c r="Y27" s="177"/>
      <c r="Z27" s="200"/>
      <c r="AA27" s="166"/>
      <c r="AB27" s="166"/>
    </row>
    <row r="28" spans="2:28" ht="12.75" customHeight="1" x14ac:dyDescent="0.2">
      <c r="B28" s="166"/>
      <c r="C28" s="335"/>
      <c r="D28" s="337"/>
      <c r="E28" s="329"/>
      <c r="F28" s="329"/>
      <c r="G28" s="329"/>
      <c r="H28" s="172" t="s">
        <v>75</v>
      </c>
      <c r="I28" s="301"/>
      <c r="J28" s="302"/>
      <c r="K28" s="303"/>
      <c r="L28" s="172">
        <v>23</v>
      </c>
      <c r="M28" s="301"/>
      <c r="N28" s="302"/>
      <c r="O28" s="303"/>
      <c r="P28" s="174">
        <v>9.5</v>
      </c>
      <c r="Q28" s="174"/>
      <c r="R28" s="259"/>
      <c r="S28" s="254"/>
      <c r="T28" s="255"/>
      <c r="U28" s="166"/>
      <c r="V28" s="201"/>
      <c r="W28" s="293"/>
      <c r="X28" s="294"/>
      <c r="Y28" s="294"/>
      <c r="Z28" s="202"/>
      <c r="AA28" s="166"/>
      <c r="AB28" s="166"/>
    </row>
    <row r="29" spans="2:28" ht="12.75" customHeight="1" x14ac:dyDescent="0.2">
      <c r="B29" s="166"/>
      <c r="C29" s="335"/>
      <c r="D29" s="337"/>
      <c r="E29" s="329"/>
      <c r="F29" s="329"/>
      <c r="G29" s="329"/>
      <c r="H29" s="172" t="s">
        <v>46</v>
      </c>
      <c r="I29" s="301">
        <f>'35【建築事業】（入力用）'!AH27+'35【建築事業】（入力用）'!AH79</f>
        <v>0</v>
      </c>
      <c r="J29" s="302"/>
      <c r="K29" s="303"/>
      <c r="L29" s="172">
        <v>23</v>
      </c>
      <c r="M29" s="301">
        <f>ROUNDDOWN(I29*L29/100/1000,0)</f>
        <v>0</v>
      </c>
      <c r="N29" s="302"/>
      <c r="O29" s="303"/>
      <c r="P29" s="174">
        <v>9.5</v>
      </c>
      <c r="Q29" s="211"/>
      <c r="R29" s="259">
        <f>IF(ISNUMBER(Q29),M29*(Q29),M29*P29)</f>
        <v>0</v>
      </c>
      <c r="S29" s="254"/>
      <c r="T29" s="255"/>
      <c r="U29" s="166"/>
      <c r="AA29" s="166"/>
      <c r="AB29" s="166"/>
    </row>
    <row r="30" spans="2:28" ht="12.75" customHeight="1" x14ac:dyDescent="0.2">
      <c r="B30" s="166"/>
      <c r="C30" s="335" t="s">
        <v>176</v>
      </c>
      <c r="D30" s="337"/>
      <c r="E30" s="328" t="s">
        <v>201</v>
      </c>
      <c r="F30" s="328"/>
      <c r="G30" s="328"/>
      <c r="H30" s="172" t="s">
        <v>30</v>
      </c>
      <c r="I30" s="301"/>
      <c r="J30" s="302"/>
      <c r="K30" s="303"/>
      <c r="L30" s="172">
        <v>23</v>
      </c>
      <c r="M30" s="301"/>
      <c r="N30" s="302"/>
      <c r="O30" s="303"/>
      <c r="P30" s="174">
        <v>15</v>
      </c>
      <c r="Q30" s="174"/>
      <c r="R30" s="259"/>
      <c r="S30" s="254"/>
      <c r="T30" s="255"/>
      <c r="U30" s="166"/>
      <c r="V30" s="166" t="s">
        <v>235</v>
      </c>
      <c r="W30" s="166"/>
      <c r="X30" s="166"/>
      <c r="Y30" s="166"/>
      <c r="Z30" s="166"/>
      <c r="AA30" s="166"/>
      <c r="AB30" s="166"/>
    </row>
    <row r="31" spans="2:28" ht="12.75" customHeight="1" x14ac:dyDescent="0.2">
      <c r="B31" s="166"/>
      <c r="C31" s="335"/>
      <c r="D31" s="337"/>
      <c r="E31" s="328"/>
      <c r="F31" s="328"/>
      <c r="G31" s="328"/>
      <c r="H31" s="172" t="s">
        <v>75</v>
      </c>
      <c r="I31" s="301"/>
      <c r="J31" s="302"/>
      <c r="K31" s="303"/>
      <c r="L31" s="172">
        <v>23</v>
      </c>
      <c r="M31" s="301"/>
      <c r="N31" s="302"/>
      <c r="O31" s="303"/>
      <c r="P31" s="174">
        <v>12</v>
      </c>
      <c r="Q31" s="174"/>
      <c r="R31" s="259"/>
      <c r="S31" s="254"/>
      <c r="T31" s="255"/>
      <c r="U31" s="166"/>
      <c r="W31" s="218" t="s">
        <v>240</v>
      </c>
      <c r="X31" s="218"/>
      <c r="Y31" s="218"/>
      <c r="Z31" s="218"/>
      <c r="AA31" s="166"/>
      <c r="AB31" s="166"/>
    </row>
    <row r="32" spans="2:28" ht="12.75" customHeight="1" x14ac:dyDescent="0.2">
      <c r="B32" s="166"/>
      <c r="C32" s="335"/>
      <c r="D32" s="337"/>
      <c r="E32" s="328"/>
      <c r="F32" s="328"/>
      <c r="G32" s="328"/>
      <c r="H32" s="172" t="s">
        <v>46</v>
      </c>
      <c r="I32" s="301">
        <f>'38【既設建築物設備工事業】（入力用）'!AH27+'38【既設建築物設備工事業】（入力用）'!AH79</f>
        <v>0</v>
      </c>
      <c r="J32" s="302"/>
      <c r="K32" s="303"/>
      <c r="L32" s="172">
        <v>23</v>
      </c>
      <c r="M32" s="301">
        <f>ROUNDDOWN(I32*L32/100/1000,0)</f>
        <v>0</v>
      </c>
      <c r="N32" s="302"/>
      <c r="O32" s="303"/>
      <c r="P32" s="174">
        <v>12</v>
      </c>
      <c r="Q32" s="211"/>
      <c r="R32" s="259">
        <f>IF(ISNUMBER(Q32),M32*(Q32),M32*P32)</f>
        <v>0</v>
      </c>
      <c r="S32" s="254"/>
      <c r="T32" s="255"/>
      <c r="U32" s="166"/>
      <c r="V32" s="166"/>
      <c r="W32" s="243" t="s">
        <v>236</v>
      </c>
      <c r="X32" s="243"/>
      <c r="Y32" s="243"/>
      <c r="Z32" s="243"/>
      <c r="AA32" s="166"/>
      <c r="AB32" s="166"/>
    </row>
    <row r="33" spans="2:28" ht="12.75" customHeight="1" x14ac:dyDescent="0.2">
      <c r="B33" s="166"/>
      <c r="C33" s="322" t="s">
        <v>177</v>
      </c>
      <c r="D33" s="337"/>
      <c r="E33" s="273" t="s">
        <v>202</v>
      </c>
      <c r="F33" s="274"/>
      <c r="G33" s="334" t="s">
        <v>203</v>
      </c>
      <c r="H33" s="172" t="s">
        <v>30</v>
      </c>
      <c r="I33" s="301"/>
      <c r="J33" s="302"/>
      <c r="K33" s="303"/>
      <c r="L33" s="172">
        <v>40</v>
      </c>
      <c r="M33" s="301"/>
      <c r="N33" s="302"/>
      <c r="O33" s="303"/>
      <c r="P33" s="174">
        <v>6.5</v>
      </c>
      <c r="Q33" s="174"/>
      <c r="R33" s="259"/>
      <c r="S33" s="254"/>
      <c r="T33" s="255"/>
      <c r="U33" s="166"/>
      <c r="V33" s="166"/>
      <c r="W33" s="243"/>
      <c r="X33" s="243"/>
      <c r="Y33" s="243"/>
      <c r="Z33" s="243"/>
      <c r="AA33" s="166"/>
      <c r="AB33" s="166"/>
    </row>
    <row r="34" spans="2:28" ht="12.75" customHeight="1" x14ac:dyDescent="0.2">
      <c r="B34" s="166"/>
      <c r="C34" s="323"/>
      <c r="D34" s="337"/>
      <c r="E34" s="275"/>
      <c r="F34" s="276"/>
      <c r="G34" s="334"/>
      <c r="H34" s="172" t="s">
        <v>75</v>
      </c>
      <c r="I34" s="301"/>
      <c r="J34" s="302"/>
      <c r="K34" s="303"/>
      <c r="L34" s="172">
        <v>38</v>
      </c>
      <c r="M34" s="301"/>
      <c r="N34" s="302"/>
      <c r="O34" s="303"/>
      <c r="P34" s="174">
        <v>6.5</v>
      </c>
      <c r="Q34" s="174"/>
      <c r="R34" s="259"/>
      <c r="S34" s="254"/>
      <c r="T34" s="255"/>
      <c r="U34" s="166"/>
      <c r="AA34" s="166"/>
      <c r="AB34" s="166"/>
    </row>
    <row r="35" spans="2:28" ht="12.75" customHeight="1" x14ac:dyDescent="0.2">
      <c r="B35" s="166"/>
      <c r="C35" s="323"/>
      <c r="D35" s="337"/>
      <c r="E35" s="275"/>
      <c r="F35" s="276"/>
      <c r="G35" s="334"/>
      <c r="H35" s="172" t="s">
        <v>46</v>
      </c>
      <c r="I35" s="301">
        <f>'36【機械装置組立又は据付の事業(組立又は取付)】(入力用)'!AH27+'36【機械装置組立又は据付の事業(組立又は取付)】(入力用)'!AH79</f>
        <v>0</v>
      </c>
      <c r="J35" s="302"/>
      <c r="K35" s="303"/>
      <c r="L35" s="172">
        <v>38</v>
      </c>
      <c r="M35" s="301">
        <f>ROUNDDOWN(I35*L35/100/1000,0)</f>
        <v>0</v>
      </c>
      <c r="N35" s="302"/>
      <c r="O35" s="303"/>
      <c r="P35" s="174">
        <v>6</v>
      </c>
      <c r="Q35" s="211"/>
      <c r="R35" s="259">
        <f>IF(ISNUMBER(Q35),M35*(Q35),M35*P35)</f>
        <v>0</v>
      </c>
      <c r="S35" s="254"/>
      <c r="T35" s="255"/>
      <c r="U35" s="166"/>
      <c r="V35" s="177" t="s">
        <v>229</v>
      </c>
      <c r="W35" s="177"/>
      <c r="X35" s="177"/>
      <c r="Y35" s="177"/>
      <c r="Z35" s="177"/>
      <c r="AA35" s="166"/>
      <c r="AB35" s="166"/>
    </row>
    <row r="36" spans="2:28" ht="12.75" customHeight="1" x14ac:dyDescent="0.2">
      <c r="B36" s="166"/>
      <c r="C36" s="323"/>
      <c r="D36" s="337"/>
      <c r="E36" s="275"/>
      <c r="F36" s="276"/>
      <c r="G36" s="334" t="s">
        <v>185</v>
      </c>
      <c r="H36" s="172" t="s">
        <v>30</v>
      </c>
      <c r="I36" s="301"/>
      <c r="J36" s="302"/>
      <c r="K36" s="303"/>
      <c r="L36" s="172">
        <v>22</v>
      </c>
      <c r="M36" s="301"/>
      <c r="N36" s="302"/>
      <c r="O36" s="303"/>
      <c r="P36" s="174">
        <v>6.5</v>
      </c>
      <c r="Q36" s="174"/>
      <c r="R36" s="259"/>
      <c r="S36" s="254"/>
      <c r="T36" s="255"/>
      <c r="U36" s="166"/>
      <c r="V36" s="270" t="s">
        <v>243</v>
      </c>
      <c r="W36" s="270"/>
      <c r="X36" s="270"/>
      <c r="Y36" s="270"/>
      <c r="Z36" s="270"/>
      <c r="AA36" s="166"/>
      <c r="AB36" s="166"/>
    </row>
    <row r="37" spans="2:28" ht="12.75" customHeight="1" x14ac:dyDescent="0.2">
      <c r="B37" s="166"/>
      <c r="C37" s="323"/>
      <c r="D37" s="337"/>
      <c r="E37" s="275"/>
      <c r="F37" s="276"/>
      <c r="G37" s="334"/>
      <c r="H37" s="172" t="s">
        <v>75</v>
      </c>
      <c r="I37" s="301"/>
      <c r="J37" s="302"/>
      <c r="K37" s="303"/>
      <c r="L37" s="172">
        <v>21</v>
      </c>
      <c r="M37" s="301"/>
      <c r="N37" s="302"/>
      <c r="O37" s="303"/>
      <c r="P37" s="174">
        <v>6.5</v>
      </c>
      <c r="Q37" s="174"/>
      <c r="R37" s="259"/>
      <c r="S37" s="254"/>
      <c r="T37" s="255"/>
      <c r="U37" s="166"/>
      <c r="V37" s="194" t="s">
        <v>230</v>
      </c>
      <c r="W37" s="246">
        <v>43190</v>
      </c>
      <c r="X37" s="246"/>
      <c r="Y37" s="246"/>
      <c r="Z37" s="246"/>
      <c r="AA37" s="166"/>
      <c r="AB37" s="166"/>
    </row>
    <row r="38" spans="2:28" ht="12.75" customHeight="1" x14ac:dyDescent="0.2">
      <c r="B38" s="166"/>
      <c r="C38" s="324"/>
      <c r="D38" s="337"/>
      <c r="E38" s="277"/>
      <c r="F38" s="278"/>
      <c r="G38" s="334"/>
      <c r="H38" s="172" t="s">
        <v>46</v>
      </c>
      <c r="I38" s="301">
        <f>'36【機械装置組立又は据付の事業(その他)】(入力用)'!AH27+'36【機械装置組立又は据付の事業(その他)】(入力用)'!AH79</f>
        <v>0</v>
      </c>
      <c r="J38" s="302"/>
      <c r="K38" s="303"/>
      <c r="L38" s="172">
        <v>21</v>
      </c>
      <c r="M38" s="301">
        <f>ROUNDDOWN(I38*L38/100/1000,0)</f>
        <v>0</v>
      </c>
      <c r="N38" s="302"/>
      <c r="O38" s="303"/>
      <c r="P38" s="174">
        <v>6</v>
      </c>
      <c r="Q38" s="211"/>
      <c r="R38" s="259">
        <f>IF(ISNUMBER(Q38),M38*(Q38),M38*P38)</f>
        <v>0</v>
      </c>
      <c r="S38" s="254"/>
      <c r="T38" s="255"/>
      <c r="U38" s="166"/>
      <c r="V38" s="193" t="s">
        <v>242</v>
      </c>
      <c r="W38" s="193"/>
      <c r="X38" s="193"/>
      <c r="Y38" s="193"/>
      <c r="Z38" s="193"/>
      <c r="AA38" s="166"/>
      <c r="AB38" s="166"/>
    </row>
    <row r="39" spans="2:28" ht="12.75" customHeight="1" x14ac:dyDescent="0.2">
      <c r="B39" s="166"/>
      <c r="C39" s="335" t="s">
        <v>178</v>
      </c>
      <c r="D39" s="337"/>
      <c r="E39" s="279" t="s">
        <v>186</v>
      </c>
      <c r="F39" s="280"/>
      <c r="G39" s="281"/>
      <c r="H39" s="172" t="s">
        <v>30</v>
      </c>
      <c r="I39" s="301"/>
      <c r="J39" s="302"/>
      <c r="K39" s="303"/>
      <c r="L39" s="172">
        <v>24</v>
      </c>
      <c r="M39" s="301"/>
      <c r="N39" s="302"/>
      <c r="O39" s="303"/>
      <c r="P39" s="174">
        <v>17</v>
      </c>
      <c r="Q39" s="174"/>
      <c r="R39" s="259"/>
      <c r="S39" s="254"/>
      <c r="T39" s="255"/>
      <c r="U39" s="166"/>
      <c r="V39" s="194" t="s">
        <v>230</v>
      </c>
      <c r="W39" s="246">
        <v>45382</v>
      </c>
      <c r="X39" s="246"/>
      <c r="Y39" s="246"/>
      <c r="Z39" s="246"/>
      <c r="AA39" s="166"/>
      <c r="AB39" s="166"/>
    </row>
    <row r="40" spans="2:28" ht="12.75" customHeight="1" x14ac:dyDescent="0.2">
      <c r="B40" s="166"/>
      <c r="C40" s="335"/>
      <c r="D40" s="337"/>
      <c r="E40" s="282"/>
      <c r="F40" s="283"/>
      <c r="G40" s="284"/>
      <c r="H40" s="172" t="s">
        <v>75</v>
      </c>
      <c r="I40" s="301"/>
      <c r="J40" s="302"/>
      <c r="K40" s="303"/>
      <c r="L40" s="172">
        <v>24</v>
      </c>
      <c r="M40" s="301"/>
      <c r="N40" s="302"/>
      <c r="O40" s="303"/>
      <c r="P40" s="174">
        <v>15</v>
      </c>
      <c r="Q40" s="174"/>
      <c r="R40" s="259"/>
      <c r="S40" s="254"/>
      <c r="T40" s="255"/>
      <c r="U40" s="166"/>
      <c r="V40" s="193" t="s">
        <v>241</v>
      </c>
      <c r="W40" s="193"/>
      <c r="X40" s="193"/>
      <c r="Y40" s="193"/>
      <c r="Z40" s="193"/>
      <c r="AA40" s="166"/>
      <c r="AB40" s="166"/>
    </row>
    <row r="41" spans="2:28" ht="12.75" customHeight="1" x14ac:dyDescent="0.2">
      <c r="B41" s="166"/>
      <c r="C41" s="322"/>
      <c r="D41" s="338"/>
      <c r="E41" s="282"/>
      <c r="F41" s="283"/>
      <c r="G41" s="284"/>
      <c r="H41" s="185" t="s">
        <v>46</v>
      </c>
      <c r="I41" s="313">
        <f>'37【その他の建設事業（土木等）】（入力用）'!AH27+'37【その他の建設事業（土木等）】（入力用）'!AH79</f>
        <v>0</v>
      </c>
      <c r="J41" s="314"/>
      <c r="K41" s="315"/>
      <c r="L41" s="185">
        <v>23</v>
      </c>
      <c r="M41" s="313">
        <f>ROUNDDOWN(I41*L41/100/1000,0)</f>
        <v>0</v>
      </c>
      <c r="N41" s="314"/>
      <c r="O41" s="315"/>
      <c r="P41" s="186">
        <v>15</v>
      </c>
      <c r="Q41" s="212"/>
      <c r="R41" s="288">
        <f>IF(ISNUMBER(Q41),M41*(Q41),M41*P41)</f>
        <v>0</v>
      </c>
      <c r="S41" s="289"/>
      <c r="T41" s="290"/>
      <c r="U41" s="166"/>
      <c r="V41" s="194" t="s">
        <v>230</v>
      </c>
      <c r="W41" s="246">
        <v>45747</v>
      </c>
      <c r="X41" s="246"/>
      <c r="Y41" s="246"/>
      <c r="Z41" s="246"/>
      <c r="AA41" s="166"/>
      <c r="AB41" s="166"/>
    </row>
    <row r="42" spans="2:28" ht="18.75" customHeight="1" x14ac:dyDescent="0.2">
      <c r="B42" s="166"/>
      <c r="C42" s="330" t="s">
        <v>233</v>
      </c>
      <c r="D42" s="331"/>
      <c r="E42" s="331"/>
      <c r="F42" s="331"/>
      <c r="G42" s="331"/>
      <c r="H42" s="332"/>
      <c r="I42" s="247">
        <f>SUM(I13:K41)</f>
        <v>0</v>
      </c>
      <c r="J42" s="248"/>
      <c r="K42" s="248"/>
      <c r="L42" s="183"/>
      <c r="M42" s="252">
        <f>SUM(M13:O41)</f>
        <v>0</v>
      </c>
      <c r="N42" s="252"/>
      <c r="O42" s="252"/>
      <c r="P42" s="184"/>
      <c r="Q42" s="184"/>
      <c r="R42" s="254">
        <f>SUM(R13:T41)</f>
        <v>0</v>
      </c>
      <c r="S42" s="254"/>
      <c r="T42" s="255"/>
      <c r="U42" s="166"/>
      <c r="AA42" s="166"/>
      <c r="AB42" s="166"/>
    </row>
    <row r="43" spans="2:28" ht="18.75" customHeight="1" x14ac:dyDescent="0.2">
      <c r="B43" s="166"/>
      <c r="C43" s="330" t="s">
        <v>163</v>
      </c>
      <c r="D43" s="331"/>
      <c r="E43" s="331"/>
      <c r="F43" s="331"/>
      <c r="G43" s="331"/>
      <c r="H43" s="332"/>
      <c r="I43" s="249"/>
      <c r="J43" s="250"/>
      <c r="K43" s="251"/>
      <c r="L43" s="189"/>
      <c r="M43" s="253"/>
      <c r="N43" s="253"/>
      <c r="O43" s="253"/>
      <c r="P43" s="188">
        <v>0.02</v>
      </c>
      <c r="Q43" s="189"/>
      <c r="R43" s="256">
        <f>ROUNDDOWN(M42*0.02,0)</f>
        <v>0</v>
      </c>
      <c r="S43" s="256"/>
      <c r="T43" s="257"/>
      <c r="U43" s="166"/>
      <c r="AA43" s="166"/>
      <c r="AB43" s="166"/>
    </row>
    <row r="44" spans="2:28" ht="9.75" customHeight="1" x14ac:dyDescent="0.2">
      <c r="C44" s="165"/>
    </row>
    <row r="45" spans="2:28" ht="24.75" customHeight="1" x14ac:dyDescent="0.2">
      <c r="C45" s="286" t="s">
        <v>206</v>
      </c>
      <c r="D45" s="286"/>
      <c r="E45" s="286"/>
      <c r="F45" s="286"/>
      <c r="G45" s="286"/>
      <c r="H45" s="286"/>
      <c r="I45" s="291" t="s">
        <v>212</v>
      </c>
      <c r="J45" s="291"/>
      <c r="K45" s="291"/>
      <c r="L45" s="190" t="s">
        <v>211</v>
      </c>
      <c r="M45" s="258" t="s">
        <v>213</v>
      </c>
      <c r="N45" s="258"/>
      <c r="O45" s="258"/>
      <c r="P45" s="168"/>
    </row>
    <row r="46" spans="2:28" x14ac:dyDescent="0.2">
      <c r="C46" s="191" t="s">
        <v>207</v>
      </c>
      <c r="D46" s="309"/>
      <c r="E46" s="309"/>
      <c r="F46" s="309"/>
      <c r="G46" s="309"/>
      <c r="H46" s="309"/>
      <c r="I46" s="287"/>
      <c r="J46" s="287"/>
      <c r="K46" s="287"/>
      <c r="L46" s="219"/>
      <c r="M46" s="272"/>
      <c r="N46" s="272"/>
      <c r="O46" s="272"/>
    </row>
    <row r="47" spans="2:28" x14ac:dyDescent="0.2">
      <c r="C47" s="191" t="s">
        <v>169</v>
      </c>
      <c r="D47" s="309"/>
      <c r="E47" s="309"/>
      <c r="F47" s="309"/>
      <c r="G47" s="309"/>
      <c r="H47" s="309"/>
      <c r="I47" s="287"/>
      <c r="J47" s="287"/>
      <c r="K47" s="287"/>
      <c r="L47" s="219"/>
      <c r="M47" s="272"/>
      <c r="N47" s="272"/>
      <c r="O47" s="272"/>
    </row>
    <row r="48" spans="2:28" x14ac:dyDescent="0.2">
      <c r="C48" s="191" t="s">
        <v>170</v>
      </c>
      <c r="D48" s="309"/>
      <c r="E48" s="309"/>
      <c r="F48" s="309"/>
      <c r="G48" s="309"/>
      <c r="H48" s="309"/>
      <c r="I48" s="287"/>
      <c r="J48" s="287"/>
      <c r="K48" s="287"/>
      <c r="L48" s="219"/>
      <c r="M48" s="272"/>
      <c r="N48" s="272"/>
      <c r="O48" s="272"/>
    </row>
    <row r="49" spans="3:29" x14ac:dyDescent="0.2">
      <c r="C49" s="191" t="s">
        <v>208</v>
      </c>
      <c r="D49" s="309"/>
      <c r="E49" s="309"/>
      <c r="F49" s="309"/>
      <c r="G49" s="309"/>
      <c r="H49" s="309"/>
      <c r="I49" s="287"/>
      <c r="J49" s="287"/>
      <c r="K49" s="287"/>
      <c r="L49" s="219"/>
      <c r="M49" s="272"/>
      <c r="N49" s="272"/>
      <c r="O49" s="272"/>
    </row>
    <row r="50" spans="3:29" x14ac:dyDescent="0.2">
      <c r="C50" s="191" t="s">
        <v>209</v>
      </c>
      <c r="D50" s="309"/>
      <c r="E50" s="309"/>
      <c r="F50" s="309"/>
      <c r="G50" s="309"/>
      <c r="H50" s="309"/>
      <c r="I50" s="287"/>
      <c r="J50" s="287"/>
      <c r="K50" s="287"/>
      <c r="L50" s="219"/>
      <c r="M50" s="272"/>
      <c r="N50" s="272"/>
      <c r="O50" s="272"/>
    </row>
    <row r="51" spans="3:29" x14ac:dyDescent="0.2">
      <c r="C51" s="191" t="s">
        <v>210</v>
      </c>
      <c r="D51" s="309"/>
      <c r="E51" s="309"/>
      <c r="F51" s="309"/>
      <c r="G51" s="309"/>
      <c r="H51" s="309"/>
      <c r="I51" s="287"/>
      <c r="J51" s="287"/>
      <c r="K51" s="287"/>
      <c r="L51" s="219"/>
      <c r="M51" s="272"/>
      <c r="N51" s="272"/>
      <c r="O51" s="272"/>
    </row>
    <row r="52" spans="3:29" ht="9.75" customHeight="1" x14ac:dyDescent="0.2"/>
    <row r="53" spans="3:29" ht="13.5" customHeight="1" x14ac:dyDescent="0.2">
      <c r="C53" s="237" t="s">
        <v>222</v>
      </c>
      <c r="D53" s="237"/>
      <c r="E53" s="237"/>
      <c r="F53" s="237"/>
      <c r="G53" s="237"/>
      <c r="H53" s="237"/>
      <c r="I53" s="237"/>
      <c r="J53" s="237"/>
      <c r="K53" s="237"/>
      <c r="L53" s="237"/>
      <c r="M53" s="237"/>
      <c r="N53" s="237"/>
      <c r="O53" s="237"/>
      <c r="P53" s="237"/>
      <c r="Q53" s="237"/>
      <c r="R53" s="237"/>
    </row>
    <row r="54" spans="3:29" x14ac:dyDescent="0.2">
      <c r="C54" s="237"/>
      <c r="D54" s="237"/>
      <c r="E54" s="237"/>
      <c r="F54" s="237"/>
      <c r="G54" s="237"/>
      <c r="H54" s="237"/>
      <c r="I54" s="237"/>
      <c r="J54" s="237"/>
      <c r="K54" s="237"/>
      <c r="L54" s="237"/>
      <c r="M54" s="237"/>
      <c r="N54" s="237"/>
      <c r="O54" s="237"/>
      <c r="P54" s="237"/>
      <c r="Q54" s="237"/>
      <c r="R54" s="237"/>
    </row>
    <row r="55" spans="3:29" x14ac:dyDescent="0.2">
      <c r="C55" s="165"/>
      <c r="O55" s="269" t="s">
        <v>226</v>
      </c>
      <c r="P55" s="269"/>
      <c r="Q55" s="269" t="s">
        <v>227</v>
      </c>
      <c r="R55" s="269"/>
      <c r="S55" s="269" t="s">
        <v>228</v>
      </c>
      <c r="T55" s="269"/>
    </row>
    <row r="56" spans="3:29" x14ac:dyDescent="0.2">
      <c r="N56" s="192" t="s">
        <v>223</v>
      </c>
      <c r="O56" s="266"/>
      <c r="P56" s="266"/>
      <c r="Q56" s="266"/>
      <c r="R56" s="266"/>
      <c r="S56" s="266"/>
      <c r="T56" s="266"/>
    </row>
    <row r="57" spans="3:29" x14ac:dyDescent="0.2">
      <c r="N57" s="192" t="s">
        <v>224</v>
      </c>
      <c r="O57" s="266"/>
      <c r="P57" s="266"/>
      <c r="Q57" s="266"/>
      <c r="R57" s="266"/>
      <c r="S57" s="266"/>
      <c r="T57" s="266"/>
    </row>
    <row r="58" spans="3:29" x14ac:dyDescent="0.2">
      <c r="N58" s="192" t="s">
        <v>225</v>
      </c>
      <c r="O58" s="266"/>
      <c r="P58" s="266"/>
      <c r="Q58" s="266"/>
      <c r="R58" s="266"/>
      <c r="S58" s="266"/>
      <c r="T58" s="266"/>
    </row>
    <row r="59" spans="3:29" x14ac:dyDescent="0.2">
      <c r="C59" s="265" t="str">
        <f>"令和" &amp; 初期設定!E18 &amp; "年" &amp;初期設定!G18 &amp; "月" &amp; 初期設定!J18 &amp; "日"</f>
        <v>令和7年月日</v>
      </c>
      <c r="D59" s="265"/>
      <c r="E59" s="265"/>
      <c r="F59" s="265"/>
      <c r="G59" s="265"/>
    </row>
    <row r="60" spans="3:29" x14ac:dyDescent="0.2">
      <c r="I60" s="260" t="s">
        <v>231</v>
      </c>
      <c r="J60" s="260"/>
      <c r="K60" s="260"/>
      <c r="L60" s="235" t="str">
        <f>初期設定!C4 &amp; "　" &amp; 初期設定!C12 &amp; "　" &amp; 初期設定!C14</f>
        <v>　　</v>
      </c>
      <c r="M60" s="235"/>
      <c r="N60" s="235"/>
      <c r="O60" s="235"/>
      <c r="P60" s="235"/>
      <c r="Q60" s="235"/>
      <c r="R60" s="235"/>
      <c r="S60" s="235"/>
      <c r="T60" s="235"/>
      <c r="U60" s="235"/>
      <c r="V60" s="235"/>
      <c r="W60" s="235"/>
      <c r="X60" s="220" t="s">
        <v>254</v>
      </c>
      <c r="Y60" s="71"/>
      <c r="AA60" s="236">
        <f>初期設定!C16</f>
        <v>0</v>
      </c>
      <c r="AB60" s="236"/>
      <c r="AC60" s="236"/>
    </row>
    <row r="62" spans="3:29" x14ac:dyDescent="0.2">
      <c r="D62" s="261" t="s">
        <v>232</v>
      </c>
      <c r="E62" s="261"/>
      <c r="F62" s="261"/>
      <c r="G62" s="261"/>
      <c r="H62" s="261"/>
      <c r="I62" s="261"/>
      <c r="J62" s="261"/>
      <c r="K62" s="261"/>
      <c r="L62" s="261"/>
      <c r="M62" s="261"/>
      <c r="N62" s="261"/>
      <c r="O62" s="261"/>
    </row>
  </sheetData>
  <sheetProtection sheet="1" selectLockedCells="1"/>
  <mergeCells count="190">
    <mergeCell ref="M40:O40"/>
    <mergeCell ref="M41:O41"/>
    <mergeCell ref="M35:O35"/>
    <mergeCell ref="M36:O36"/>
    <mergeCell ref="R21:T21"/>
    <mergeCell ref="M37:O37"/>
    <mergeCell ref="M38:O38"/>
    <mergeCell ref="M39:O39"/>
    <mergeCell ref="R28:T28"/>
    <mergeCell ref="R29:T29"/>
    <mergeCell ref="R30:T30"/>
    <mergeCell ref="R31:T31"/>
    <mergeCell ref="R32:T32"/>
    <mergeCell ref="R33:T33"/>
    <mergeCell ref="M21:O21"/>
    <mergeCell ref="M22:O22"/>
    <mergeCell ref="M23:O23"/>
    <mergeCell ref="R39:T39"/>
    <mergeCell ref="C30:C32"/>
    <mergeCell ref="C39:C41"/>
    <mergeCell ref="D13:D14"/>
    <mergeCell ref="D15:D41"/>
    <mergeCell ref="C15:C17"/>
    <mergeCell ref="C18:C20"/>
    <mergeCell ref="C21:C23"/>
    <mergeCell ref="C24:C26"/>
    <mergeCell ref="C27:C29"/>
    <mergeCell ref="D11:G11"/>
    <mergeCell ref="V17:Z18"/>
    <mergeCell ref="C33:C38"/>
    <mergeCell ref="D46:H46"/>
    <mergeCell ref="D47:H47"/>
    <mergeCell ref="D48:H48"/>
    <mergeCell ref="I11:K11"/>
    <mergeCell ref="I19:K19"/>
    <mergeCell ref="I20:K20"/>
    <mergeCell ref="I21:K21"/>
    <mergeCell ref="E15:G17"/>
    <mergeCell ref="E14:G14"/>
    <mergeCell ref="E13:G13"/>
    <mergeCell ref="C42:H42"/>
    <mergeCell ref="C43:H43"/>
    <mergeCell ref="E12:G12"/>
    <mergeCell ref="G33:G35"/>
    <mergeCell ref="G36:G38"/>
    <mergeCell ref="E30:G32"/>
    <mergeCell ref="E27:G29"/>
    <mergeCell ref="W24:Y24"/>
    <mergeCell ref="E24:G26"/>
    <mergeCell ref="E21:G23"/>
    <mergeCell ref="E18:G20"/>
    <mergeCell ref="D49:H49"/>
    <mergeCell ref="D50:H50"/>
    <mergeCell ref="D51:H51"/>
    <mergeCell ref="I12:K12"/>
    <mergeCell ref="I13:K13"/>
    <mergeCell ref="I14:K14"/>
    <mergeCell ref="I15:K15"/>
    <mergeCell ref="I16:K16"/>
    <mergeCell ref="I17:K17"/>
    <mergeCell ref="I18:K18"/>
    <mergeCell ref="I40:K40"/>
    <mergeCell ref="I41:K41"/>
    <mergeCell ref="I35:K35"/>
    <mergeCell ref="I36:K36"/>
    <mergeCell ref="I37:K37"/>
    <mergeCell ref="I38:K38"/>
    <mergeCell ref="I39:K39"/>
    <mergeCell ref="M11:O11"/>
    <mergeCell ref="M12:O12"/>
    <mergeCell ref="M13:O13"/>
    <mergeCell ref="M14:O14"/>
    <mergeCell ref="M15:O15"/>
    <mergeCell ref="M16:O16"/>
    <mergeCell ref="M17:O17"/>
    <mergeCell ref="M18:O18"/>
    <mergeCell ref="I34:K34"/>
    <mergeCell ref="I28:K28"/>
    <mergeCell ref="I29:K29"/>
    <mergeCell ref="I30:K30"/>
    <mergeCell ref="I31:K31"/>
    <mergeCell ref="I32:K32"/>
    <mergeCell ref="I33:K33"/>
    <mergeCell ref="I22:K22"/>
    <mergeCell ref="I23:K23"/>
    <mergeCell ref="I24:K24"/>
    <mergeCell ref="I25:K25"/>
    <mergeCell ref="I26:K26"/>
    <mergeCell ref="I27:K27"/>
    <mergeCell ref="M24:O24"/>
    <mergeCell ref="M19:O19"/>
    <mergeCell ref="M20:O20"/>
    <mergeCell ref="M31:O31"/>
    <mergeCell ref="M32:O32"/>
    <mergeCell ref="M33:O33"/>
    <mergeCell ref="M34:O34"/>
    <mergeCell ref="M25:O25"/>
    <mergeCell ref="M26:O26"/>
    <mergeCell ref="M27:O27"/>
    <mergeCell ref="M28:O28"/>
    <mergeCell ref="M29:O29"/>
    <mergeCell ref="M30:O30"/>
    <mergeCell ref="R23:T23"/>
    <mergeCell ref="Q5:T5"/>
    <mergeCell ref="U5:W5"/>
    <mergeCell ref="W15:X15"/>
    <mergeCell ref="W28:Y28"/>
    <mergeCell ref="R11:T11"/>
    <mergeCell ref="R12:T12"/>
    <mergeCell ref="R13:T13"/>
    <mergeCell ref="R14:T14"/>
    <mergeCell ref="R15:T15"/>
    <mergeCell ref="Y16:Z16"/>
    <mergeCell ref="R17:T17"/>
    <mergeCell ref="R18:T18"/>
    <mergeCell ref="R19:T19"/>
    <mergeCell ref="R20:T20"/>
    <mergeCell ref="R27:T27"/>
    <mergeCell ref="M6:N7"/>
    <mergeCell ref="O6:P7"/>
    <mergeCell ref="Q6:T7"/>
    <mergeCell ref="M50:O50"/>
    <mergeCell ref="M51:O51"/>
    <mergeCell ref="E33:F38"/>
    <mergeCell ref="E39:G41"/>
    <mergeCell ref="M5:N5"/>
    <mergeCell ref="O5:P5"/>
    <mergeCell ref="M46:O46"/>
    <mergeCell ref="M47:O47"/>
    <mergeCell ref="M48:O48"/>
    <mergeCell ref="M49:O49"/>
    <mergeCell ref="C45:H45"/>
    <mergeCell ref="I46:K46"/>
    <mergeCell ref="I47:K47"/>
    <mergeCell ref="I48:K48"/>
    <mergeCell ref="I49:K49"/>
    <mergeCell ref="I50:K50"/>
    <mergeCell ref="I51:K51"/>
    <mergeCell ref="R40:T40"/>
    <mergeCell ref="R41:T41"/>
    <mergeCell ref="I45:K45"/>
    <mergeCell ref="R22:T22"/>
    <mergeCell ref="R25:T25"/>
    <mergeCell ref="R26:T26"/>
    <mergeCell ref="I60:K60"/>
    <mergeCell ref="D62:O62"/>
    <mergeCell ref="G2:J3"/>
    <mergeCell ref="M9:W9"/>
    <mergeCell ref="W26:Y26"/>
    <mergeCell ref="C59:G59"/>
    <mergeCell ref="O56:P56"/>
    <mergeCell ref="O57:P57"/>
    <mergeCell ref="O58:P58"/>
    <mergeCell ref="Q56:R56"/>
    <mergeCell ref="S56:T56"/>
    <mergeCell ref="Q57:R57"/>
    <mergeCell ref="S57:T57"/>
    <mergeCell ref="Q58:R58"/>
    <mergeCell ref="S58:T58"/>
    <mergeCell ref="U6:W7"/>
    <mergeCell ref="S55:T55"/>
    <mergeCell ref="O55:P55"/>
    <mergeCell ref="Q55:R55"/>
    <mergeCell ref="V36:Z36"/>
    <mergeCell ref="C7:I7"/>
    <mergeCell ref="C5:J5"/>
    <mergeCell ref="L60:W60"/>
    <mergeCell ref="AA60:AC60"/>
    <mergeCell ref="C53:R54"/>
    <mergeCell ref="W20:Z20"/>
    <mergeCell ref="V11:Z11"/>
    <mergeCell ref="W32:Z33"/>
    <mergeCell ref="V21:Z21"/>
    <mergeCell ref="W37:Z37"/>
    <mergeCell ref="W39:Z39"/>
    <mergeCell ref="W41:Z41"/>
    <mergeCell ref="I42:K42"/>
    <mergeCell ref="I43:K43"/>
    <mergeCell ref="M42:O42"/>
    <mergeCell ref="M43:O43"/>
    <mergeCell ref="R42:T42"/>
    <mergeCell ref="R43:T43"/>
    <mergeCell ref="M45:O45"/>
    <mergeCell ref="R34:T34"/>
    <mergeCell ref="R35:T35"/>
    <mergeCell ref="R36:T36"/>
    <mergeCell ref="R37:T37"/>
    <mergeCell ref="R38:T38"/>
    <mergeCell ref="R16:T16"/>
    <mergeCell ref="R24:T24"/>
  </mergeCells>
  <phoneticPr fontId="2"/>
  <dataValidations count="4">
    <dataValidation type="list" allowBlank="1" showInputMessage="1" showErrorMessage="1" sqref="M47:O51 I47:K51" xr:uid="{F3625782-F71F-472E-AA58-7369771128D0}">
      <formula1>"3500,4000,5000,6000,7000,8000,9000,10000,12000,14000,16000,18000,20000"</formula1>
    </dataValidation>
    <dataValidation type="list" allowBlank="1" showInputMessage="1" showErrorMessage="1" sqref="W32" xr:uid="{E208AFA2-F90C-4D02-83C0-6DC74919EB76}">
      <formula1>"1.分納(3回),2.一括納付"</formula1>
    </dataValidation>
    <dataValidation type="list" allowBlank="1" showInputMessage="1" showErrorMessage="1" sqref="V21:Z21" xr:uid="{A1CB2BAE-BBF6-4ACE-8BA8-FDDC474B0BEA}">
      <formula1>"1.前年度と同額,2.前年度と変わる,3.概算指定額,4委託解除"</formula1>
    </dataValidation>
    <dataValidation type="list" allowBlank="1" showInputMessage="1" showErrorMessage="1" sqref="I46:K46 M46:O46" xr:uid="{E1F0C70E-3C1D-4785-978A-E2FDE1DFCE97}">
      <formula1>"3500,4000,5000,6000,7000,8000,9000,10000,12000,14000,16000,18000,20000,22000,24000,25000"</formula1>
    </dataValidation>
  </dataValidations>
  <printOptions horizontalCentered="1" verticalCentered="1"/>
  <pageMargins left="0.23622047244094491" right="0.23622047244094491" top="0.15748031496062992" bottom="0.15748031496062992" header="0.31496062992125984" footer="0.31496062992125984"/>
  <pageSetup paperSize="9" scale="8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F6462-9945-4960-96F5-B5B620CE536B}">
  <sheetPr>
    <tabColor theme="3" tint="0.59999389629810485"/>
  </sheetPr>
  <dimension ref="A1:BY81"/>
  <sheetViews>
    <sheetView showGridLines="0" workbookViewId="0">
      <selection activeCell="B16" sqref="B16:I17"/>
    </sheetView>
  </sheetViews>
  <sheetFormatPr defaultColWidth="0" defaultRowHeight="0" customHeight="1" zeroHeight="1" x14ac:dyDescent="0.2"/>
  <cols>
    <col min="1" max="1" width="1.453125" style="1" customWidth="1"/>
    <col min="2" max="14" width="3.6328125" style="1" customWidth="1"/>
    <col min="15" max="18" width="3.08984375" style="1" customWidth="1"/>
    <col min="19" max="19" width="3" style="1" customWidth="1"/>
    <col min="20" max="24" width="3.08984375" style="1" customWidth="1"/>
    <col min="25" max="25" width="2.08984375" style="1" customWidth="1"/>
    <col min="26" max="28" width="3.08984375" style="1" customWidth="1"/>
    <col min="29" max="29" width="2.08984375" style="1" customWidth="1"/>
    <col min="30" max="32" width="3.08984375" style="1" customWidth="1"/>
    <col min="33" max="33" width="2.08984375" style="1" customWidth="1"/>
    <col min="34" max="36" width="3.08984375" style="1" customWidth="1"/>
    <col min="37" max="37" width="2.08984375" style="1" customWidth="1"/>
    <col min="38" max="43" width="3.08984375" style="1" customWidth="1"/>
    <col min="44" max="44" width="1.26953125" style="1" customWidth="1"/>
    <col min="45" max="45" width="2" style="1" customWidth="1"/>
    <col min="46" max="46" width="1.36328125" style="1" customWidth="1"/>
    <col min="47" max="47" width="1.26953125" style="1" customWidth="1"/>
    <col min="48" max="49" width="3.6328125" style="1" hidden="1" customWidth="1"/>
    <col min="50" max="55" width="3.6328125" style="9" hidden="1" customWidth="1"/>
    <col min="56" max="57" width="3.6328125" style="77" hidden="1" customWidth="1"/>
    <col min="58" max="65" width="3.6328125" style="1" hidden="1" customWidth="1"/>
    <col min="66" max="66" width="8.26953125" style="1" hidden="1" customWidth="1"/>
    <col min="67" max="67" width="18.36328125" style="1" hidden="1" customWidth="1"/>
    <col min="68" max="70" width="9.90625" style="1" hidden="1" customWidth="1"/>
    <col min="71" max="74" width="3.6328125" style="1" hidden="1" customWidth="1"/>
    <col min="75" max="75" width="6.453125" style="1" hidden="1" customWidth="1"/>
    <col min="76" max="16384" width="3.6328125" style="1" hidden="1"/>
  </cols>
  <sheetData>
    <row r="1" spans="1:77" ht="6" customHeight="1" thickBot="1" x14ac:dyDescent="0.25"/>
    <row r="2" spans="1:77" ht="24" customHeight="1" x14ac:dyDescent="0.2">
      <c r="X2" s="3"/>
      <c r="Y2" s="3"/>
      <c r="BF2" s="538" t="s">
        <v>50</v>
      </c>
      <c r="BG2" s="539"/>
      <c r="BH2" s="539"/>
      <c r="BI2" s="539"/>
      <c r="BJ2" s="540"/>
    </row>
    <row r="3" spans="1:77"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c r="BF3" s="78"/>
      <c r="BG3" s="77"/>
      <c r="BH3" s="77"/>
      <c r="BI3" s="77"/>
      <c r="BJ3" s="79"/>
    </row>
    <row r="4" spans="1:77" ht="17.25" customHeight="1" x14ac:dyDescent="0.25">
      <c r="B4" s="2" t="s">
        <v>9</v>
      </c>
      <c r="U4" s="6" t="s">
        <v>81</v>
      </c>
      <c r="V4" s="4"/>
      <c r="W4" s="4"/>
      <c r="X4" s="4"/>
      <c r="Y4" s="4"/>
      <c r="BF4" s="78"/>
      <c r="BG4" s="77" t="s">
        <v>51</v>
      </c>
      <c r="BH4" s="77"/>
      <c r="BI4" s="77"/>
      <c r="BJ4" s="79"/>
    </row>
    <row r="5" spans="1:77" ht="13.15" customHeight="1" x14ac:dyDescent="0.2">
      <c r="M5" s="7"/>
      <c r="N5" s="541" t="s">
        <v>39</v>
      </c>
      <c r="O5" s="541"/>
      <c r="P5" s="541"/>
      <c r="Q5" s="541"/>
      <c r="R5" s="541"/>
      <c r="S5" s="541"/>
      <c r="T5" s="541"/>
      <c r="U5" s="541"/>
      <c r="V5" s="541"/>
      <c r="W5" s="541"/>
      <c r="X5" s="541"/>
      <c r="Y5" s="541"/>
      <c r="Z5" s="541"/>
      <c r="AA5" s="541"/>
      <c r="AB5" s="541"/>
      <c r="AC5" s="541"/>
      <c r="AD5" s="541"/>
      <c r="AE5" s="541"/>
      <c r="AF5" s="7"/>
      <c r="AL5" s="80"/>
      <c r="AM5" s="460" t="s">
        <v>102</v>
      </c>
      <c r="AN5" s="461"/>
      <c r="AO5" s="461"/>
      <c r="AP5" s="462"/>
      <c r="BF5" s="78"/>
      <c r="BG5" s="77" t="s">
        <v>52</v>
      </c>
      <c r="BH5" s="77"/>
      <c r="BI5" s="77"/>
      <c r="BJ5" s="79"/>
    </row>
    <row r="6" spans="1:77" ht="13.15" customHeight="1" x14ac:dyDescent="0.2">
      <c r="M6" s="8"/>
      <c r="N6" s="542"/>
      <c r="O6" s="542"/>
      <c r="P6" s="542"/>
      <c r="Q6" s="542"/>
      <c r="R6" s="542"/>
      <c r="S6" s="542"/>
      <c r="T6" s="542"/>
      <c r="U6" s="542"/>
      <c r="V6" s="542"/>
      <c r="W6" s="542"/>
      <c r="X6" s="542"/>
      <c r="Y6" s="542"/>
      <c r="Z6" s="542"/>
      <c r="AA6" s="542"/>
      <c r="AB6" s="542"/>
      <c r="AC6" s="542"/>
      <c r="AD6" s="542"/>
      <c r="AE6" s="542"/>
      <c r="AF6" s="8"/>
      <c r="AL6" s="80"/>
      <c r="AM6" s="463"/>
      <c r="AN6" s="464"/>
      <c r="AO6" s="464"/>
      <c r="AP6" s="465"/>
      <c r="BF6" s="78"/>
      <c r="BG6" s="77" t="s">
        <v>70</v>
      </c>
      <c r="BH6" s="77"/>
      <c r="BI6" s="77"/>
      <c r="BJ6" s="79"/>
    </row>
    <row r="7" spans="1:77" ht="12.75" customHeight="1" x14ac:dyDescent="0.2">
      <c r="AL7" s="81"/>
      <c r="AM7" s="81"/>
      <c r="BF7" s="78"/>
      <c r="BG7" s="77" t="s">
        <v>53</v>
      </c>
      <c r="BH7" s="77"/>
      <c r="BI7" s="77"/>
      <c r="BJ7" s="79"/>
    </row>
    <row r="8" spans="1:77" ht="6" customHeight="1" x14ac:dyDescent="0.2">
      <c r="BF8" s="78"/>
      <c r="BG8" s="77" t="s">
        <v>52</v>
      </c>
      <c r="BH8" s="77"/>
      <c r="BI8" s="77"/>
      <c r="BJ8" s="79"/>
    </row>
    <row r="9" spans="1:77" ht="12" customHeight="1" x14ac:dyDescent="0.2">
      <c r="B9" s="466" t="s">
        <v>2</v>
      </c>
      <c r="C9" s="467"/>
      <c r="D9" s="467"/>
      <c r="E9" s="467"/>
      <c r="F9" s="467"/>
      <c r="G9" s="467"/>
      <c r="H9" s="467"/>
      <c r="I9" s="557"/>
      <c r="J9" s="469" t="s">
        <v>10</v>
      </c>
      <c r="K9" s="469"/>
      <c r="L9" s="41" t="s">
        <v>3</v>
      </c>
      <c r="M9" s="469" t="s">
        <v>11</v>
      </c>
      <c r="N9" s="469"/>
      <c r="O9" s="470" t="s">
        <v>12</v>
      </c>
      <c r="P9" s="469"/>
      <c r="Q9" s="469"/>
      <c r="R9" s="469"/>
      <c r="S9" s="469"/>
      <c r="T9" s="469"/>
      <c r="U9" s="469" t="s">
        <v>13</v>
      </c>
      <c r="V9" s="469"/>
      <c r="W9" s="469"/>
      <c r="AL9" s="471"/>
      <c r="AM9" s="472"/>
      <c r="AN9" s="406" t="s">
        <v>4</v>
      </c>
      <c r="AO9" s="406"/>
      <c r="AP9" s="472"/>
      <c r="AQ9" s="472"/>
      <c r="AR9" s="406" t="s">
        <v>5</v>
      </c>
      <c r="AS9" s="407"/>
      <c r="BF9" s="78"/>
      <c r="BG9" s="77" t="s">
        <v>71</v>
      </c>
      <c r="BH9" s="77"/>
      <c r="BI9" s="77"/>
      <c r="BJ9" s="79"/>
    </row>
    <row r="10" spans="1:77" ht="13.9" customHeight="1" x14ac:dyDescent="0.2">
      <c r="B10" s="467"/>
      <c r="C10" s="467"/>
      <c r="D10" s="467"/>
      <c r="E10" s="467"/>
      <c r="F10" s="467"/>
      <c r="G10" s="467"/>
      <c r="H10" s="467"/>
      <c r="I10" s="557"/>
      <c r="J10" s="412" t="s">
        <v>119</v>
      </c>
      <c r="K10" s="558" t="s">
        <v>119</v>
      </c>
      <c r="L10" s="412" t="s">
        <v>119</v>
      </c>
      <c r="M10" s="560" t="s">
        <v>123</v>
      </c>
      <c r="N10" s="549" t="s">
        <v>125</v>
      </c>
      <c r="O10" s="412" t="s">
        <v>127</v>
      </c>
      <c r="P10" s="547" t="s">
        <v>121</v>
      </c>
      <c r="Q10" s="547" t="s">
        <v>129</v>
      </c>
      <c r="R10" s="547" t="s">
        <v>123</v>
      </c>
      <c r="S10" s="547" t="s">
        <v>119</v>
      </c>
      <c r="T10" s="549" t="s">
        <v>125</v>
      </c>
      <c r="U10" s="413">
        <f>初期設定!C21</f>
        <v>0</v>
      </c>
      <c r="V10" s="547">
        <f>初期設定!D21</f>
        <v>0</v>
      </c>
      <c r="W10" s="551">
        <f>初期設定!E21</f>
        <v>0</v>
      </c>
      <c r="AL10" s="473"/>
      <c r="AM10" s="474"/>
      <c r="AN10" s="408"/>
      <c r="AO10" s="408"/>
      <c r="AP10" s="474"/>
      <c r="AQ10" s="474"/>
      <c r="AR10" s="408"/>
      <c r="AS10" s="409"/>
      <c r="BF10" s="78"/>
      <c r="BG10" s="77" t="s">
        <v>54</v>
      </c>
      <c r="BH10" s="77"/>
      <c r="BI10" s="77"/>
      <c r="BJ10" s="79"/>
    </row>
    <row r="11" spans="1:77" ht="9" customHeight="1" x14ac:dyDescent="0.2">
      <c r="B11" s="467"/>
      <c r="C11" s="467"/>
      <c r="D11" s="467"/>
      <c r="E11" s="467"/>
      <c r="F11" s="467"/>
      <c r="G11" s="467"/>
      <c r="H11" s="467"/>
      <c r="I11" s="557"/>
      <c r="J11" s="413"/>
      <c r="K11" s="559"/>
      <c r="L11" s="413"/>
      <c r="M11" s="561"/>
      <c r="N11" s="550"/>
      <c r="O11" s="413"/>
      <c r="P11" s="548"/>
      <c r="Q11" s="548"/>
      <c r="R11" s="548"/>
      <c r="S11" s="548"/>
      <c r="T11" s="550"/>
      <c r="U11" s="413"/>
      <c r="V11" s="548"/>
      <c r="W11" s="552"/>
      <c r="AL11" s="475"/>
      <c r="AM11" s="476"/>
      <c r="AN11" s="410"/>
      <c r="AO11" s="410"/>
      <c r="AP11" s="476"/>
      <c r="AQ11" s="476"/>
      <c r="AR11" s="410"/>
      <c r="AS11" s="411"/>
      <c r="BF11" s="78"/>
      <c r="BG11" s="77" t="s">
        <v>52</v>
      </c>
      <c r="BH11" s="77"/>
      <c r="BI11" s="77"/>
      <c r="BJ11" s="79"/>
    </row>
    <row r="12" spans="1:77" ht="6" customHeight="1" thickBot="1" x14ac:dyDescent="0.25">
      <c r="B12" s="468"/>
      <c r="C12" s="468"/>
      <c r="D12" s="468"/>
      <c r="E12" s="468"/>
      <c r="F12" s="468"/>
      <c r="G12" s="468"/>
      <c r="H12" s="468"/>
      <c r="I12" s="347"/>
      <c r="J12" s="413"/>
      <c r="K12" s="559"/>
      <c r="L12" s="413"/>
      <c r="M12" s="561"/>
      <c r="N12" s="550"/>
      <c r="O12" s="413"/>
      <c r="P12" s="548"/>
      <c r="Q12" s="548"/>
      <c r="R12" s="548"/>
      <c r="S12" s="548"/>
      <c r="T12" s="550"/>
      <c r="U12" s="413"/>
      <c r="V12" s="548"/>
      <c r="W12" s="552"/>
      <c r="BF12" s="78"/>
      <c r="BG12" s="77" t="s">
        <v>72</v>
      </c>
      <c r="BH12" s="77"/>
      <c r="BI12" s="77"/>
      <c r="BJ12" s="79"/>
    </row>
    <row r="13" spans="1:77" s="3" customFormat="1" ht="15" customHeight="1" thickBot="1" x14ac:dyDescent="0.25">
      <c r="A13" s="1"/>
      <c r="B13" s="391" t="s">
        <v>14</v>
      </c>
      <c r="C13" s="392"/>
      <c r="D13" s="392"/>
      <c r="E13" s="392"/>
      <c r="F13" s="392"/>
      <c r="G13" s="392"/>
      <c r="H13" s="392"/>
      <c r="I13" s="393"/>
      <c r="J13" s="391" t="s">
        <v>6</v>
      </c>
      <c r="K13" s="392"/>
      <c r="L13" s="392"/>
      <c r="M13" s="392"/>
      <c r="N13" s="400"/>
      <c r="O13" s="403" t="s">
        <v>15</v>
      </c>
      <c r="P13" s="392"/>
      <c r="Q13" s="392"/>
      <c r="R13" s="392"/>
      <c r="S13" s="392"/>
      <c r="T13" s="392"/>
      <c r="U13" s="393"/>
      <c r="V13" s="42" t="s">
        <v>30</v>
      </c>
      <c r="W13" s="43"/>
      <c r="X13" s="43"/>
      <c r="Y13" s="426" t="s">
        <v>83</v>
      </c>
      <c r="Z13" s="426"/>
      <c r="AA13" s="426"/>
      <c r="AB13" s="426"/>
      <c r="AC13" s="426"/>
      <c r="AD13" s="426"/>
      <c r="AE13" s="426"/>
      <c r="AF13" s="426"/>
      <c r="AG13" s="426"/>
      <c r="AH13" s="426"/>
      <c r="AI13" s="43"/>
      <c r="AJ13" s="43"/>
      <c r="AK13" s="44"/>
      <c r="AL13" s="45" t="s">
        <v>48</v>
      </c>
      <c r="AM13" s="46"/>
      <c r="AN13" s="428" t="s">
        <v>46</v>
      </c>
      <c r="AO13" s="428"/>
      <c r="AP13" s="428"/>
      <c r="AQ13" s="428"/>
      <c r="AR13" s="428"/>
      <c r="AS13" s="429"/>
      <c r="AX13" s="9"/>
      <c r="AY13" s="9"/>
      <c r="AZ13" s="9"/>
      <c r="BA13" s="9"/>
      <c r="BB13" s="9"/>
      <c r="BC13" s="9"/>
      <c r="BD13" s="543" t="s">
        <v>45</v>
      </c>
      <c r="BE13" s="544"/>
      <c r="BF13" s="82"/>
      <c r="BG13" s="77" t="s">
        <v>55</v>
      </c>
      <c r="BH13" s="39"/>
      <c r="BI13" s="39"/>
      <c r="BJ13" s="83"/>
    </row>
    <row r="14" spans="1:77" s="3" customFormat="1" ht="13.9" customHeight="1" thickBot="1" x14ac:dyDescent="0.25">
      <c r="A14" s="1"/>
      <c r="B14" s="394"/>
      <c r="C14" s="395"/>
      <c r="D14" s="395"/>
      <c r="E14" s="395"/>
      <c r="F14" s="395"/>
      <c r="G14" s="395"/>
      <c r="H14" s="395"/>
      <c r="I14" s="396"/>
      <c r="J14" s="394"/>
      <c r="K14" s="395"/>
      <c r="L14" s="395"/>
      <c r="M14" s="395"/>
      <c r="N14" s="401"/>
      <c r="O14" s="404"/>
      <c r="P14" s="395"/>
      <c r="Q14" s="395"/>
      <c r="R14" s="395"/>
      <c r="S14" s="395"/>
      <c r="T14" s="395"/>
      <c r="U14" s="396"/>
      <c r="V14" s="430" t="s">
        <v>7</v>
      </c>
      <c r="W14" s="431"/>
      <c r="X14" s="431"/>
      <c r="Y14" s="432"/>
      <c r="Z14" s="436" t="s">
        <v>16</v>
      </c>
      <c r="AA14" s="437"/>
      <c r="AB14" s="437"/>
      <c r="AC14" s="438"/>
      <c r="AD14" s="442" t="s">
        <v>17</v>
      </c>
      <c r="AE14" s="443"/>
      <c r="AF14" s="443"/>
      <c r="AG14" s="444"/>
      <c r="AH14" s="448" t="s">
        <v>41</v>
      </c>
      <c r="AI14" s="449"/>
      <c r="AJ14" s="449"/>
      <c r="AK14" s="450"/>
      <c r="AL14" s="553" t="s">
        <v>49</v>
      </c>
      <c r="AM14" s="554"/>
      <c r="AN14" s="456" t="s">
        <v>19</v>
      </c>
      <c r="AO14" s="457"/>
      <c r="AP14" s="457"/>
      <c r="AQ14" s="457"/>
      <c r="AR14" s="458"/>
      <c r="AS14" s="459"/>
      <c r="AX14" s="9"/>
      <c r="AY14" s="84" t="s">
        <v>67</v>
      </c>
      <c r="AZ14" s="84" t="s">
        <v>67</v>
      </c>
      <c r="BA14" s="84" t="s">
        <v>65</v>
      </c>
      <c r="BB14" s="387" t="s">
        <v>66</v>
      </c>
      <c r="BC14" s="388"/>
      <c r="BD14" s="545"/>
      <c r="BE14" s="546"/>
      <c r="BF14" s="85"/>
      <c r="BG14" s="86"/>
      <c r="BH14" s="86"/>
      <c r="BI14" s="87" t="s">
        <v>56</v>
      </c>
      <c r="BJ14" s="88">
        <v>41</v>
      </c>
      <c r="BO14" s="10" t="s">
        <v>117</v>
      </c>
    </row>
    <row r="15" spans="1:77" s="3" customFormat="1" ht="13.9" customHeight="1" x14ac:dyDescent="0.2">
      <c r="A15" s="1"/>
      <c r="B15" s="397"/>
      <c r="C15" s="398"/>
      <c r="D15" s="398"/>
      <c r="E15" s="398"/>
      <c r="F15" s="398"/>
      <c r="G15" s="398"/>
      <c r="H15" s="398"/>
      <c r="I15" s="399"/>
      <c r="J15" s="397"/>
      <c r="K15" s="398"/>
      <c r="L15" s="398"/>
      <c r="M15" s="398"/>
      <c r="N15" s="402"/>
      <c r="O15" s="405"/>
      <c r="P15" s="398"/>
      <c r="Q15" s="398"/>
      <c r="R15" s="398"/>
      <c r="S15" s="398"/>
      <c r="T15" s="398"/>
      <c r="U15" s="399"/>
      <c r="V15" s="433"/>
      <c r="W15" s="434"/>
      <c r="X15" s="434"/>
      <c r="Y15" s="435"/>
      <c r="Z15" s="439"/>
      <c r="AA15" s="440"/>
      <c r="AB15" s="440"/>
      <c r="AC15" s="441"/>
      <c r="AD15" s="445"/>
      <c r="AE15" s="446"/>
      <c r="AF15" s="446"/>
      <c r="AG15" s="447"/>
      <c r="AH15" s="451"/>
      <c r="AI15" s="452"/>
      <c r="AJ15" s="452"/>
      <c r="AK15" s="453"/>
      <c r="AL15" s="555"/>
      <c r="AM15" s="556"/>
      <c r="AN15" s="389"/>
      <c r="AO15" s="389"/>
      <c r="AP15" s="389"/>
      <c r="AQ15" s="389"/>
      <c r="AR15" s="389"/>
      <c r="AS15" s="390"/>
      <c r="AX15" s="9"/>
      <c r="AY15" s="89"/>
      <c r="AZ15" s="90" t="s">
        <v>62</v>
      </c>
      <c r="BA15" s="90" t="s">
        <v>64</v>
      </c>
      <c r="BB15" s="91" t="s">
        <v>63</v>
      </c>
      <c r="BC15" s="90" t="s">
        <v>69</v>
      </c>
      <c r="BD15" s="92" t="s">
        <v>43</v>
      </c>
      <c r="BE15" s="93" t="s">
        <v>44</v>
      </c>
      <c r="BF15" s="94" t="s">
        <v>57</v>
      </c>
      <c r="BG15" s="95" t="s">
        <v>58</v>
      </c>
      <c r="BH15" s="95" t="s">
        <v>59</v>
      </c>
      <c r="BI15" s="96" t="s">
        <v>60</v>
      </c>
      <c r="BJ15" s="97" t="s">
        <v>61</v>
      </c>
      <c r="BL15" s="77" t="s">
        <v>68</v>
      </c>
      <c r="BM15" s="77" t="s">
        <v>42</v>
      </c>
      <c r="BO15" s="3" t="s">
        <v>109</v>
      </c>
      <c r="BP15" s="3" t="s">
        <v>110</v>
      </c>
      <c r="BQ15" s="3" t="s">
        <v>111</v>
      </c>
      <c r="BR15" s="3" t="s">
        <v>112</v>
      </c>
      <c r="BS15" s="3" t="s">
        <v>114</v>
      </c>
      <c r="BT15" s="3" t="s">
        <v>115</v>
      </c>
      <c r="BU15" s="3" t="s">
        <v>116</v>
      </c>
    </row>
    <row r="16" spans="1:77" ht="18" customHeight="1" thickBot="1" x14ac:dyDescent="0.25">
      <c r="B16" s="369"/>
      <c r="C16" s="370"/>
      <c r="D16" s="370"/>
      <c r="E16" s="370"/>
      <c r="F16" s="370"/>
      <c r="G16" s="370"/>
      <c r="H16" s="370"/>
      <c r="I16" s="371"/>
      <c r="J16" s="369"/>
      <c r="K16" s="370"/>
      <c r="L16" s="370"/>
      <c r="M16" s="370"/>
      <c r="N16" s="375"/>
      <c r="O16" s="65"/>
      <c r="P16" s="48" t="s">
        <v>0</v>
      </c>
      <c r="Q16" s="67"/>
      <c r="R16" s="48" t="s">
        <v>1</v>
      </c>
      <c r="S16" s="69"/>
      <c r="T16" s="377" t="s">
        <v>113</v>
      </c>
      <c r="U16" s="377"/>
      <c r="V16" s="378"/>
      <c r="W16" s="379"/>
      <c r="X16" s="379"/>
      <c r="Y16" s="49"/>
      <c r="Z16" s="98"/>
      <c r="AA16" s="99"/>
      <c r="AB16" s="99"/>
      <c r="AC16" s="63" t="s">
        <v>8</v>
      </c>
      <c r="AD16" s="98"/>
      <c r="AE16" s="99"/>
      <c r="AF16" s="99"/>
      <c r="AG16" s="100" t="s">
        <v>8</v>
      </c>
      <c r="AH16" s="365"/>
      <c r="AI16" s="366"/>
      <c r="AJ16" s="366"/>
      <c r="AK16" s="367"/>
      <c r="AL16" s="152"/>
      <c r="AM16" s="153"/>
      <c r="AN16" s="365"/>
      <c r="AO16" s="366"/>
      <c r="AP16" s="366"/>
      <c r="AQ16" s="366"/>
      <c r="AR16" s="366"/>
      <c r="AS16" s="100" t="s">
        <v>8</v>
      </c>
      <c r="AV16" s="101" t="str">
        <f>IF(OR(O16="",Q16=""),"", IF(O16&lt;20,DATE(O16+118,Q16,IF(S16="",1,S16)),DATE(O16+88,Q16,IF(S16="",1,S16))))</f>
        <v/>
      </c>
      <c r="AW16" s="102" t="e">
        <f>IF(AV16&lt;=#REF!,"昔",IF(AV16&lt;=#REF!,"上",IF(AV16&lt;=#REF!,"中","下")))</f>
        <v>#REF!</v>
      </c>
      <c r="AX16" s="9" t="e">
        <f>IF(AV16&lt;=#REF!,5,IF(AV16&lt;=#REF!,7,IF(AV16&lt;=#REF!,9,11)))</f>
        <v>#REF!</v>
      </c>
      <c r="AY16" s="103"/>
      <c r="AZ16" s="104"/>
      <c r="BA16" s="105">
        <f>AN16</f>
        <v>0</v>
      </c>
      <c r="BB16" s="104"/>
      <c r="BC16" s="104"/>
      <c r="BD16" s="106">
        <v>1</v>
      </c>
      <c r="BE16" s="107">
        <v>1</v>
      </c>
      <c r="BF16" s="92">
        <v>1</v>
      </c>
      <c r="BG16" s="108">
        <v>16</v>
      </c>
      <c r="BH16" s="108">
        <v>24</v>
      </c>
      <c r="BI16" s="109" t="str">
        <f ca="1">IF(COUNTA(INDIRECT(ADDRESS(BG16,2)):INDIRECT(ADDRESS(BH16,2)))&gt;0,COUNTA(INDIRECT(ADDRESS(BG16,2)):INDIRECT(ADDRESS(BH16,2))),"")</f>
        <v/>
      </c>
      <c r="BJ16" s="110">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32【道路新設事業】（入力用）'!O16,VALUE(概算年度)='32【道路新設事業】（入力用）'!O17),IF('32【道路新設事業】（入力用）'!Q16=1,1,IF('32【道路新設事業】（入力用）'!Q16=2,2,IF('32【道路新設事業】（入力用）'!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2">
      <c r="B17" s="372"/>
      <c r="C17" s="373"/>
      <c r="D17" s="373"/>
      <c r="E17" s="373"/>
      <c r="F17" s="373"/>
      <c r="G17" s="373"/>
      <c r="H17" s="373"/>
      <c r="I17" s="374"/>
      <c r="J17" s="372"/>
      <c r="K17" s="373"/>
      <c r="L17" s="373"/>
      <c r="M17" s="373"/>
      <c r="N17" s="376"/>
      <c r="O17" s="66"/>
      <c r="P17" s="11" t="s">
        <v>0</v>
      </c>
      <c r="Q17" s="68"/>
      <c r="R17" s="11" t="s">
        <v>1</v>
      </c>
      <c r="S17" s="70"/>
      <c r="T17" s="380" t="s">
        <v>21</v>
      </c>
      <c r="U17" s="380"/>
      <c r="V17" s="384"/>
      <c r="W17" s="385"/>
      <c r="X17" s="385"/>
      <c r="Y17" s="385"/>
      <c r="Z17" s="384"/>
      <c r="AA17" s="385"/>
      <c r="AB17" s="385"/>
      <c r="AC17" s="385"/>
      <c r="AD17" s="384"/>
      <c r="AE17" s="385"/>
      <c r="AF17" s="385"/>
      <c r="AG17" s="386"/>
      <c r="AH17" s="341">
        <f>V17+Z17-AD17</f>
        <v>0</v>
      </c>
      <c r="AI17" s="341"/>
      <c r="AJ17" s="341"/>
      <c r="AK17" s="368"/>
      <c r="AL17" s="345" t="str">
        <f>IF(AH17&gt;0,0.19,"")</f>
        <v/>
      </c>
      <c r="AM17" s="346"/>
      <c r="AN17" s="342">
        <f>INT(AH17*0.19)</f>
        <v>0</v>
      </c>
      <c r="AO17" s="343"/>
      <c r="AP17" s="343"/>
      <c r="AQ17" s="343"/>
      <c r="AR17" s="343"/>
      <c r="AS17" s="35"/>
      <c r="AV17" s="101"/>
      <c r="AW17" s="102"/>
      <c r="AY17" s="111">
        <f>AH17</f>
        <v>0</v>
      </c>
      <c r="AZ17" s="112" t="e">
        <f>IF(AV16&lt;=#REF!,AH17,IF(AND(AV16&gt;=#REF!,AV16&lt;=#REF!),AH17*105/108,AH17))</f>
        <v>#REF!</v>
      </c>
      <c r="BA17" s="90"/>
      <c r="BB17" s="112" t="e">
        <f>IF($AL17="賃金で算定",0,INT(AY17*$AL17/100))</f>
        <v>#VALUE!</v>
      </c>
      <c r="BC17" s="112" t="e">
        <f>IF(AY17=AZ17,BB17,AZ17*$AL17/100)</f>
        <v>#REF!</v>
      </c>
      <c r="BD17" s="106">
        <v>2</v>
      </c>
      <c r="BE17" s="107">
        <v>2</v>
      </c>
      <c r="BF17" s="92">
        <v>2</v>
      </c>
      <c r="BG17" s="108">
        <v>60</v>
      </c>
      <c r="BH17" s="108">
        <f>BG16+BG17</f>
        <v>76</v>
      </c>
      <c r="BI17" s="93" t="str">
        <f ca="1">IF(COUNTA(INDIRECT(ADDRESS(BG17,2)):INDIRECT(ADDRESS(BH17,2)))&gt;0,COUNTA(INDIRECT(ADDRESS(BG17,2)):INDIRECT(ADDRESS(BH17,2))),"")</f>
        <v/>
      </c>
      <c r="BJ17" s="77"/>
      <c r="BL17" s="77" t="e">
        <f>IF(AY17=AZ17,0,1)</f>
        <v>#REF!</v>
      </c>
      <c r="BM17" s="77" t="e">
        <f>IF(BL17=1,AL17,"")</f>
        <v>#REF!</v>
      </c>
    </row>
    <row r="18" spans="2:74" ht="18" customHeight="1" x14ac:dyDescent="0.2">
      <c r="B18" s="369"/>
      <c r="C18" s="370"/>
      <c r="D18" s="370"/>
      <c r="E18" s="370"/>
      <c r="F18" s="370"/>
      <c r="G18" s="370"/>
      <c r="H18" s="370"/>
      <c r="I18" s="371"/>
      <c r="J18" s="369"/>
      <c r="K18" s="370"/>
      <c r="L18" s="370"/>
      <c r="M18" s="370"/>
      <c r="N18" s="375"/>
      <c r="O18" s="65"/>
      <c r="P18" s="48" t="s">
        <v>31</v>
      </c>
      <c r="Q18" s="67"/>
      <c r="R18" s="48" t="s">
        <v>1</v>
      </c>
      <c r="S18" s="69"/>
      <c r="T18" s="377" t="s">
        <v>113</v>
      </c>
      <c r="U18" s="377"/>
      <c r="V18" s="378"/>
      <c r="W18" s="379"/>
      <c r="X18" s="379"/>
      <c r="Y18" s="64"/>
      <c r="Z18" s="113"/>
      <c r="AA18" s="114"/>
      <c r="AB18" s="114"/>
      <c r="AC18" s="64"/>
      <c r="AD18" s="113"/>
      <c r="AE18" s="114"/>
      <c r="AF18" s="114"/>
      <c r="AG18" s="115"/>
      <c r="AH18" s="365"/>
      <c r="AI18" s="366"/>
      <c r="AJ18" s="366"/>
      <c r="AK18" s="367"/>
      <c r="AL18" s="152"/>
      <c r="AM18" s="153"/>
      <c r="AN18" s="365"/>
      <c r="AO18" s="366"/>
      <c r="AP18" s="366"/>
      <c r="AQ18" s="366"/>
      <c r="AR18" s="366"/>
      <c r="AS18" s="58"/>
      <c r="AV18" s="101" t="str">
        <f>IF(OR(O18="",Q18=""),"", IF(O18&lt;20,DATE(O18+118,Q18,IF(S18="",1,S18)),DATE(O18+88,Q18,IF(S18="",1,S18))))</f>
        <v/>
      </c>
      <c r="AW18" s="102" t="e">
        <f>IF(AV18&lt;=#REF!,"昔",IF(AV18&lt;=#REF!,"上",IF(AV18&lt;=#REF!,"中","下")))</f>
        <v>#REF!</v>
      </c>
      <c r="AX18" s="9" t="e">
        <f>IF(AV18&lt;=#REF!,5,IF(AV18&lt;=#REF!,7,IF(AV18&lt;=#REF!,9,11)))</f>
        <v>#REF!</v>
      </c>
      <c r="AY18" s="103"/>
      <c r="AZ18" s="104"/>
      <c r="BA18" s="105">
        <f t="shared" ref="BA18" si="0">AN18</f>
        <v>0</v>
      </c>
      <c r="BB18" s="104"/>
      <c r="BC18" s="104"/>
      <c r="BD18" s="116">
        <v>3</v>
      </c>
      <c r="BE18" s="107">
        <v>3</v>
      </c>
      <c r="BF18" s="92">
        <v>3</v>
      </c>
      <c r="BG18" s="108">
        <f t="shared" ref="BG18:BH33" si="1">BG17+$BJ$14</f>
        <v>101</v>
      </c>
      <c r="BH18" s="108">
        <f t="shared" si="1"/>
        <v>117</v>
      </c>
      <c r="BI18" s="93" t="str">
        <f ca="1">IF(COUNTA(INDIRECT(ADDRESS(BG18,2)):INDIRECT(ADDRESS(BH18,2)))&gt;0,COUNTA(INDIRECT(ADDRESS(BG18,2)):INDIRECT(ADDRESS(BH18,2))),"")</f>
        <v/>
      </c>
      <c r="BJ18" s="77"/>
      <c r="BL18" s="77"/>
      <c r="BM18" s="77"/>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32【道路新設事業】（入力用）'!O18,VALUE(概算年度)='32【道路新設事業】（入力用）'!O19),IF('32【道路新設事業】（入力用）'!Q18=1,1,IF('32【道路新設事業】（入力用）'!Q18=2,2,IF('32【道路新設事業】（入力用）'!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5">
      <c r="B19" s="372"/>
      <c r="C19" s="373"/>
      <c r="D19" s="373"/>
      <c r="E19" s="373"/>
      <c r="F19" s="373"/>
      <c r="G19" s="373"/>
      <c r="H19" s="373"/>
      <c r="I19" s="374"/>
      <c r="J19" s="372"/>
      <c r="K19" s="373"/>
      <c r="L19" s="373"/>
      <c r="M19" s="373"/>
      <c r="N19" s="376"/>
      <c r="O19" s="66"/>
      <c r="P19" s="11" t="s">
        <v>0</v>
      </c>
      <c r="Q19" s="68"/>
      <c r="R19" s="11" t="s">
        <v>1</v>
      </c>
      <c r="S19" s="70"/>
      <c r="T19" s="380" t="s">
        <v>21</v>
      </c>
      <c r="U19" s="380"/>
      <c r="V19" s="381"/>
      <c r="W19" s="382"/>
      <c r="X19" s="382"/>
      <c r="Y19" s="383"/>
      <c r="Z19" s="384"/>
      <c r="AA19" s="385"/>
      <c r="AB19" s="385"/>
      <c r="AC19" s="385"/>
      <c r="AD19" s="384"/>
      <c r="AE19" s="385"/>
      <c r="AF19" s="385"/>
      <c r="AG19" s="386"/>
      <c r="AH19" s="341">
        <f>V19+Z19-AD19</f>
        <v>0</v>
      </c>
      <c r="AI19" s="341"/>
      <c r="AJ19" s="341"/>
      <c r="AK19" s="368"/>
      <c r="AL19" s="345" t="str">
        <f>IF(AH19&gt;0,0.19,"")</f>
        <v/>
      </c>
      <c r="AM19" s="346"/>
      <c r="AN19" s="342">
        <f>INT(AH19*0.19)</f>
        <v>0</v>
      </c>
      <c r="AO19" s="343"/>
      <c r="AP19" s="343"/>
      <c r="AQ19" s="343"/>
      <c r="AR19" s="343"/>
      <c r="AS19" s="35"/>
      <c r="AV19" s="101"/>
      <c r="AW19" s="102"/>
      <c r="AY19" s="111">
        <f>AH19</f>
        <v>0</v>
      </c>
      <c r="AZ19" s="112" t="e">
        <f>IF(AV18&lt;=#REF!,AH19,IF(AND(AV18&gt;=#REF!,AV18&lt;=#REF!),AH19*105/108,AH19))</f>
        <v>#REF!</v>
      </c>
      <c r="BA19" s="90"/>
      <c r="BB19" s="112" t="e">
        <f t="shared" ref="BB19" si="2">IF($AL19="賃金で算定",0,INT(AY19*$AL19/100))</f>
        <v>#VALUE!</v>
      </c>
      <c r="BC19" s="117" t="e">
        <f>IF(AY19=AZ19,BB19,AZ19*$AL19/100)</f>
        <v>#REF!</v>
      </c>
      <c r="BD19" s="118">
        <v>4</v>
      </c>
      <c r="BE19" s="119">
        <v>4</v>
      </c>
      <c r="BF19" s="92">
        <v>4</v>
      </c>
      <c r="BG19" s="108">
        <f t="shared" si="1"/>
        <v>142</v>
      </c>
      <c r="BH19" s="108">
        <f t="shared" si="1"/>
        <v>158</v>
      </c>
      <c r="BI19" s="93" t="str">
        <f ca="1">IF(COUNTA(INDIRECT(ADDRESS(BG19,2)):INDIRECT(ADDRESS(BH19,2)))&gt;0,COUNTA(INDIRECT(ADDRESS(BG19,2)):INDIRECT(ADDRESS(BH19,2))),"")</f>
        <v/>
      </c>
      <c r="BJ19" s="77"/>
      <c r="BL19" s="77" t="e">
        <f>IF(AY19=AZ19,0,1)</f>
        <v>#REF!</v>
      </c>
      <c r="BM19" s="77" t="e">
        <f>IF(BL19=1,AL19,"")</f>
        <v>#REF!</v>
      </c>
    </row>
    <row r="20" spans="2:74" ht="18" customHeight="1" x14ac:dyDescent="0.2">
      <c r="B20" s="369"/>
      <c r="C20" s="370"/>
      <c r="D20" s="370"/>
      <c r="E20" s="370"/>
      <c r="F20" s="370"/>
      <c r="G20" s="370"/>
      <c r="H20" s="370"/>
      <c r="I20" s="371"/>
      <c r="J20" s="369"/>
      <c r="K20" s="370"/>
      <c r="L20" s="370"/>
      <c r="M20" s="370"/>
      <c r="N20" s="375"/>
      <c r="O20" s="65"/>
      <c r="P20" s="48" t="s">
        <v>31</v>
      </c>
      <c r="Q20" s="67"/>
      <c r="R20" s="48" t="s">
        <v>1</v>
      </c>
      <c r="S20" s="69"/>
      <c r="T20" s="377" t="s">
        <v>113</v>
      </c>
      <c r="U20" s="377"/>
      <c r="V20" s="378"/>
      <c r="W20" s="379"/>
      <c r="X20" s="379"/>
      <c r="Y20" s="64"/>
      <c r="Z20" s="113"/>
      <c r="AA20" s="114"/>
      <c r="AB20" s="114"/>
      <c r="AC20" s="64"/>
      <c r="AD20" s="113"/>
      <c r="AE20" s="114"/>
      <c r="AF20" s="114"/>
      <c r="AG20" s="115"/>
      <c r="AH20" s="365"/>
      <c r="AI20" s="366"/>
      <c r="AJ20" s="366"/>
      <c r="AK20" s="367"/>
      <c r="AL20" s="152"/>
      <c r="AM20" s="153"/>
      <c r="AN20" s="365"/>
      <c r="AO20" s="366"/>
      <c r="AP20" s="366"/>
      <c r="AQ20" s="366"/>
      <c r="AR20" s="366"/>
      <c r="AS20" s="58"/>
      <c r="AV20" s="101" t="str">
        <f>IF(OR(O20="",Q20=""),"", IF(O20&lt;20,DATE(O20+118,Q20,IF(S20="",1,S20)),DATE(O20+88,Q20,IF(S20="",1,S20))))</f>
        <v/>
      </c>
      <c r="AW20" s="102" t="e">
        <f>IF(AV20&lt;=#REF!,"昔",IF(AV20&lt;=#REF!,"上",IF(AV20&lt;=#REF!,"中","下")))</f>
        <v>#REF!</v>
      </c>
      <c r="AX20" s="9" t="e">
        <f>IF(AV20&lt;=#REF!,5,IF(AV20&lt;=#REF!,7,IF(AV20&lt;=#REF!,9,11)))</f>
        <v>#REF!</v>
      </c>
      <c r="AY20" s="103"/>
      <c r="AZ20" s="104"/>
      <c r="BA20" s="105">
        <f t="shared" ref="BA20" si="3">AN20</f>
        <v>0</v>
      </c>
      <c r="BB20" s="104"/>
      <c r="BC20" s="104"/>
      <c r="BE20" s="120">
        <v>5</v>
      </c>
      <c r="BF20" s="92">
        <v>5</v>
      </c>
      <c r="BG20" s="108">
        <f t="shared" si="1"/>
        <v>183</v>
      </c>
      <c r="BH20" s="108">
        <f t="shared" si="1"/>
        <v>199</v>
      </c>
      <c r="BI20" s="93" t="str">
        <f ca="1">IF(COUNTA(INDIRECT(ADDRESS(BG20,2)):INDIRECT(ADDRESS(BH20,2)))&gt;0,COUNTA(INDIRECT(ADDRESS(BG20,2)):INDIRECT(ADDRESS(BH20,2))),"")</f>
        <v/>
      </c>
      <c r="BJ20" s="77"/>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32【道路新設事業】（入力用）'!O20,VALUE(概算年度)='32【道路新設事業】（入力用）'!O21),IF('32【道路新設事業】（入力用）'!Q20=1,1,IF('32【道路新設事業】（入力用）'!Q20=2,2,IF('32【道路新設事業】（入力用）'!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2">
      <c r="B21" s="372"/>
      <c r="C21" s="373"/>
      <c r="D21" s="373"/>
      <c r="E21" s="373"/>
      <c r="F21" s="373"/>
      <c r="G21" s="373"/>
      <c r="H21" s="373"/>
      <c r="I21" s="374"/>
      <c r="J21" s="372"/>
      <c r="K21" s="373"/>
      <c r="L21" s="373"/>
      <c r="M21" s="373"/>
      <c r="N21" s="376"/>
      <c r="O21" s="66"/>
      <c r="P21" s="11" t="s">
        <v>0</v>
      </c>
      <c r="Q21" s="68"/>
      <c r="R21" s="11" t="s">
        <v>1</v>
      </c>
      <c r="S21" s="70"/>
      <c r="T21" s="380" t="s">
        <v>21</v>
      </c>
      <c r="U21" s="380"/>
      <c r="V21" s="381"/>
      <c r="W21" s="382"/>
      <c r="X21" s="382"/>
      <c r="Y21" s="383"/>
      <c r="Z21" s="381"/>
      <c r="AA21" s="382"/>
      <c r="AB21" s="382"/>
      <c r="AC21" s="382"/>
      <c r="AD21" s="381"/>
      <c r="AE21" s="382"/>
      <c r="AF21" s="382"/>
      <c r="AG21" s="383"/>
      <c r="AH21" s="341">
        <f>V21+Z21-AD21</f>
        <v>0</v>
      </c>
      <c r="AI21" s="341"/>
      <c r="AJ21" s="341"/>
      <c r="AK21" s="368"/>
      <c r="AL21" s="345" t="str">
        <f>IF(AH21&gt;0,0.19,"")</f>
        <v/>
      </c>
      <c r="AM21" s="346"/>
      <c r="AN21" s="342">
        <f>INT(AH21*0.19)</f>
        <v>0</v>
      </c>
      <c r="AO21" s="343"/>
      <c r="AP21" s="343"/>
      <c r="AQ21" s="343"/>
      <c r="AR21" s="343"/>
      <c r="AS21" s="35"/>
      <c r="AV21" s="101"/>
      <c r="AW21" s="102"/>
      <c r="AY21" s="111">
        <f>AH21</f>
        <v>0</v>
      </c>
      <c r="AZ21" s="112" t="e">
        <f>IF(AV20&lt;=#REF!,AH21,IF(AND(AV20&gt;=#REF!,AV20&lt;=#REF!),AH21*105/108,AH21))</f>
        <v>#REF!</v>
      </c>
      <c r="BA21" s="90"/>
      <c r="BB21" s="112" t="e">
        <f t="shared" ref="BB21" si="4">IF($AL21="賃金で算定",0,INT(AY21*$AL21/100))</f>
        <v>#VALUE!</v>
      </c>
      <c r="BC21" s="112" t="e">
        <f>IF(AY21=AZ21,BB21,AZ21*$AL21/100)</f>
        <v>#REF!</v>
      </c>
      <c r="BE21" s="120">
        <v>6</v>
      </c>
      <c r="BF21" s="92">
        <v>6</v>
      </c>
      <c r="BG21" s="108">
        <f t="shared" si="1"/>
        <v>224</v>
      </c>
      <c r="BH21" s="108">
        <f t="shared" si="1"/>
        <v>240</v>
      </c>
      <c r="BI21" s="93" t="str">
        <f ca="1">IF(COUNTA(INDIRECT(ADDRESS(BG21,2)):INDIRECT(ADDRESS(BH21,2)))&gt;0,COUNTA(INDIRECT(ADDRESS(BG21,2)):INDIRECT(ADDRESS(BH21,2))),"")</f>
        <v/>
      </c>
      <c r="BJ21" s="77"/>
      <c r="BL21" s="77" t="e">
        <f>IF(AY21=AZ21,0,1)</f>
        <v>#REF!</v>
      </c>
      <c r="BM21" s="77" t="e">
        <f>IF(BL21=1,AL21,"")</f>
        <v>#REF!</v>
      </c>
    </row>
    <row r="22" spans="2:74" ht="18" customHeight="1" x14ac:dyDescent="0.2">
      <c r="B22" s="369"/>
      <c r="C22" s="370"/>
      <c r="D22" s="370"/>
      <c r="E22" s="370"/>
      <c r="F22" s="370"/>
      <c r="G22" s="370"/>
      <c r="H22" s="370"/>
      <c r="I22" s="371"/>
      <c r="J22" s="369"/>
      <c r="K22" s="370"/>
      <c r="L22" s="370"/>
      <c r="M22" s="370"/>
      <c r="N22" s="375"/>
      <c r="O22" s="65"/>
      <c r="P22" s="48" t="s">
        <v>31</v>
      </c>
      <c r="Q22" s="67"/>
      <c r="R22" s="48" t="s">
        <v>1</v>
      </c>
      <c r="S22" s="69"/>
      <c r="T22" s="377" t="s">
        <v>113</v>
      </c>
      <c r="U22" s="377"/>
      <c r="V22" s="378"/>
      <c r="W22" s="379"/>
      <c r="X22" s="379"/>
      <c r="Y22" s="24"/>
      <c r="Z22" s="121"/>
      <c r="AA22" s="122"/>
      <c r="AB22" s="122"/>
      <c r="AC22" s="24"/>
      <c r="AD22" s="121"/>
      <c r="AE22" s="122"/>
      <c r="AF22" s="122"/>
      <c r="AG22" s="123"/>
      <c r="AH22" s="365"/>
      <c r="AI22" s="366"/>
      <c r="AJ22" s="366"/>
      <c r="AK22" s="367"/>
      <c r="AL22" s="152"/>
      <c r="AM22" s="153"/>
      <c r="AN22" s="365"/>
      <c r="AO22" s="366"/>
      <c r="AP22" s="366"/>
      <c r="AQ22" s="366"/>
      <c r="AR22" s="366"/>
      <c r="AS22" s="58"/>
      <c r="AV22" s="101" t="str">
        <f>IF(OR(O22="",Q22=""),"", IF(O22&lt;20,DATE(O22+118,Q22,IF(S22="",1,S22)),DATE(O22+88,Q22,IF(S22="",1,S22))))</f>
        <v/>
      </c>
      <c r="AW22" s="102" t="e">
        <f>IF(AV22&lt;=#REF!,"昔",IF(AV22&lt;=#REF!,"上",IF(AV22&lt;=#REF!,"中","下")))</f>
        <v>#REF!</v>
      </c>
      <c r="AX22" s="9" t="e">
        <f>IF(AV22&lt;=#REF!,5,IF(AV22&lt;=#REF!,7,IF(AV22&lt;=#REF!,9,11)))</f>
        <v>#REF!</v>
      </c>
      <c r="AY22" s="103"/>
      <c r="AZ22" s="104"/>
      <c r="BA22" s="105">
        <f t="shared" ref="BA22" si="5">AN22</f>
        <v>0</v>
      </c>
      <c r="BB22" s="104"/>
      <c r="BC22" s="104"/>
      <c r="BE22" s="120">
        <v>7</v>
      </c>
      <c r="BF22" s="92">
        <v>7</v>
      </c>
      <c r="BG22" s="108">
        <f t="shared" si="1"/>
        <v>265</v>
      </c>
      <c r="BH22" s="108">
        <f t="shared" si="1"/>
        <v>281</v>
      </c>
      <c r="BI22" s="93" t="str">
        <f ca="1">IF(COUNTA(INDIRECT(ADDRESS(BG22,2)):INDIRECT(ADDRESS(BH22,2)))&gt;0,COUNTA(INDIRECT(ADDRESS(BG22,2)):INDIRECT(ADDRESS(BH22,2))),"")</f>
        <v/>
      </c>
      <c r="BJ22" s="77"/>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32【道路新設事業】（入力用）'!O22,VALUE(概算年度)='32【道路新設事業】（入力用）'!O23),IF('32【道路新設事業】（入力用）'!Q22=1,1,IF('32【道路新設事業】（入力用）'!Q22=2,2,IF('32【道路新設事業】（入力用）'!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2">
      <c r="B23" s="372"/>
      <c r="C23" s="373"/>
      <c r="D23" s="373"/>
      <c r="E23" s="373"/>
      <c r="F23" s="373"/>
      <c r="G23" s="373"/>
      <c r="H23" s="373"/>
      <c r="I23" s="374"/>
      <c r="J23" s="372"/>
      <c r="K23" s="373"/>
      <c r="L23" s="373"/>
      <c r="M23" s="373"/>
      <c r="N23" s="376"/>
      <c r="O23" s="66"/>
      <c r="P23" s="11" t="s">
        <v>0</v>
      </c>
      <c r="Q23" s="68"/>
      <c r="R23" s="11" t="s">
        <v>1</v>
      </c>
      <c r="S23" s="70"/>
      <c r="T23" s="380" t="s">
        <v>21</v>
      </c>
      <c r="U23" s="380"/>
      <c r="V23" s="381"/>
      <c r="W23" s="382"/>
      <c r="X23" s="382"/>
      <c r="Y23" s="383"/>
      <c r="Z23" s="384"/>
      <c r="AA23" s="385"/>
      <c r="AB23" s="385"/>
      <c r="AC23" s="385"/>
      <c r="AD23" s="384"/>
      <c r="AE23" s="385"/>
      <c r="AF23" s="385"/>
      <c r="AG23" s="386"/>
      <c r="AH23" s="341">
        <f>V23+Z23-AD23</f>
        <v>0</v>
      </c>
      <c r="AI23" s="341"/>
      <c r="AJ23" s="341"/>
      <c r="AK23" s="368"/>
      <c r="AL23" s="345" t="str">
        <f>IF(AH23&gt;0,0.19,"")</f>
        <v/>
      </c>
      <c r="AM23" s="346"/>
      <c r="AN23" s="342">
        <f>INT(AH23*0.19)</f>
        <v>0</v>
      </c>
      <c r="AO23" s="343"/>
      <c r="AP23" s="343"/>
      <c r="AQ23" s="343"/>
      <c r="AR23" s="343"/>
      <c r="AS23" s="35"/>
      <c r="AV23" s="101"/>
      <c r="AW23" s="102"/>
      <c r="AY23" s="111">
        <f>AH23</f>
        <v>0</v>
      </c>
      <c r="AZ23" s="112" t="e">
        <f>IF(AV22&lt;=#REF!,AH23,IF(AND(AV22&gt;=#REF!,AV22&lt;=#REF!),AH23*105/108,AH23))</f>
        <v>#REF!</v>
      </c>
      <c r="BA23" s="90"/>
      <c r="BB23" s="112" t="e">
        <f t="shared" ref="BB23" si="6">IF($AL23="賃金で算定",0,INT(AY23*$AL23/100))</f>
        <v>#VALUE!</v>
      </c>
      <c r="BC23" s="112" t="e">
        <f>IF(AY23=AZ23,BB23,AZ23*$AL23/100)</f>
        <v>#REF!</v>
      </c>
      <c r="BE23" s="120">
        <v>8</v>
      </c>
      <c r="BF23" s="92">
        <v>8</v>
      </c>
      <c r="BG23" s="108">
        <f t="shared" si="1"/>
        <v>306</v>
      </c>
      <c r="BH23" s="108">
        <f t="shared" si="1"/>
        <v>322</v>
      </c>
      <c r="BI23" s="93" t="str">
        <f ca="1">IF(COUNTA(INDIRECT(ADDRESS(BG23,2)):INDIRECT(ADDRESS(BH23,2)))&gt;0,COUNTA(INDIRECT(ADDRESS(BG23,2)):INDIRECT(ADDRESS(BH23,2))),"")</f>
        <v/>
      </c>
      <c r="BJ23" s="77"/>
      <c r="BL23" s="77" t="e">
        <f>IF(AY23=AZ23,0,1)</f>
        <v>#REF!</v>
      </c>
      <c r="BM23" s="77" t="e">
        <f>IF(BL23=1,AL23,"")</f>
        <v>#REF!</v>
      </c>
    </row>
    <row r="24" spans="2:74" ht="18" customHeight="1" x14ac:dyDescent="0.2">
      <c r="B24" s="369"/>
      <c r="C24" s="370"/>
      <c r="D24" s="370"/>
      <c r="E24" s="370"/>
      <c r="F24" s="370"/>
      <c r="G24" s="370"/>
      <c r="H24" s="370"/>
      <c r="I24" s="371"/>
      <c r="J24" s="369"/>
      <c r="K24" s="370"/>
      <c r="L24" s="370"/>
      <c r="M24" s="370"/>
      <c r="N24" s="375"/>
      <c r="O24" s="65"/>
      <c r="P24" s="48" t="s">
        <v>31</v>
      </c>
      <c r="Q24" s="67"/>
      <c r="R24" s="48" t="s">
        <v>1</v>
      </c>
      <c r="S24" s="69"/>
      <c r="T24" s="377" t="s">
        <v>113</v>
      </c>
      <c r="U24" s="377"/>
      <c r="V24" s="378"/>
      <c r="W24" s="379"/>
      <c r="X24" s="379"/>
      <c r="Y24" s="64"/>
      <c r="Z24" s="113"/>
      <c r="AA24" s="114"/>
      <c r="AB24" s="114"/>
      <c r="AC24" s="64"/>
      <c r="AD24" s="113"/>
      <c r="AE24" s="114"/>
      <c r="AF24" s="114"/>
      <c r="AG24" s="115"/>
      <c r="AH24" s="365"/>
      <c r="AI24" s="366"/>
      <c r="AJ24" s="366"/>
      <c r="AK24" s="367"/>
      <c r="AL24" s="152"/>
      <c r="AM24" s="153"/>
      <c r="AN24" s="365"/>
      <c r="AO24" s="366"/>
      <c r="AP24" s="366"/>
      <c r="AQ24" s="366"/>
      <c r="AR24" s="366"/>
      <c r="AS24" s="58"/>
      <c r="AV24" s="101" t="str">
        <f>IF(OR(O24="",Q24=""),"", IF(O24&lt;20,DATE(O24+118,Q24,IF(S24="",1,S24)),DATE(O24+88,Q24,IF(S24="",1,S24))))</f>
        <v/>
      </c>
      <c r="AW24" s="102" t="e">
        <f>IF(AV24&lt;=#REF!,"昔",IF(AV24&lt;=#REF!,"上",IF(AV24&lt;=#REF!,"中","下")))</f>
        <v>#REF!</v>
      </c>
      <c r="AX24" s="9" t="e">
        <f>IF(AV24&lt;=#REF!,5,IF(AV24&lt;=#REF!,7,IF(AV24&lt;=#REF!,9,11)))</f>
        <v>#REF!</v>
      </c>
      <c r="AY24" s="103"/>
      <c r="AZ24" s="104"/>
      <c r="BA24" s="105">
        <f t="shared" ref="BA24" si="7">AN24</f>
        <v>0</v>
      </c>
      <c r="BB24" s="104"/>
      <c r="BC24" s="104"/>
      <c r="BE24" s="120">
        <v>9</v>
      </c>
      <c r="BF24" s="92">
        <v>9</v>
      </c>
      <c r="BG24" s="108">
        <f t="shared" si="1"/>
        <v>347</v>
      </c>
      <c r="BH24" s="108">
        <f t="shared" si="1"/>
        <v>363</v>
      </c>
      <c r="BI24" s="93" t="str">
        <f ca="1">IF(COUNTA(INDIRECT(ADDRESS(BG24,2)):INDIRECT(ADDRESS(BH24,2)))&gt;0,COUNTA(INDIRECT(ADDRESS(BG24,2)):INDIRECT(ADDRESS(BH24,2))),"")</f>
        <v/>
      </c>
      <c r="BJ24" s="77"/>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32【道路新設事業】（入力用）'!O24,VALUE(概算年度)='32【道路新設事業】（入力用）'!O25),IF('32【道路新設事業】（入力用）'!Q24=1,1,IF('32【道路新設事業】（入力用）'!Q24=2,2,IF('32【道路新設事業】（入力用）'!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2">
      <c r="B25" s="372"/>
      <c r="C25" s="373"/>
      <c r="D25" s="373"/>
      <c r="E25" s="373"/>
      <c r="F25" s="373"/>
      <c r="G25" s="373"/>
      <c r="H25" s="373"/>
      <c r="I25" s="374"/>
      <c r="J25" s="372"/>
      <c r="K25" s="373"/>
      <c r="L25" s="373"/>
      <c r="M25" s="373"/>
      <c r="N25" s="376"/>
      <c r="O25" s="66"/>
      <c r="P25" s="11" t="s">
        <v>0</v>
      </c>
      <c r="Q25" s="68"/>
      <c r="R25" s="11" t="s">
        <v>1</v>
      </c>
      <c r="S25" s="70"/>
      <c r="T25" s="380" t="s">
        <v>21</v>
      </c>
      <c r="U25" s="380"/>
      <c r="V25" s="381"/>
      <c r="W25" s="382"/>
      <c r="X25" s="382"/>
      <c r="Y25" s="383"/>
      <c r="Z25" s="381"/>
      <c r="AA25" s="382"/>
      <c r="AB25" s="382"/>
      <c r="AC25" s="382"/>
      <c r="AD25" s="384"/>
      <c r="AE25" s="385"/>
      <c r="AF25" s="385"/>
      <c r="AG25" s="386"/>
      <c r="AH25" s="341">
        <f>V25+Z25-AD25</f>
        <v>0</v>
      </c>
      <c r="AI25" s="341"/>
      <c r="AJ25" s="341"/>
      <c r="AK25" s="368"/>
      <c r="AL25" s="345" t="str">
        <f>IF(AH25&gt;0,0.19,"")</f>
        <v/>
      </c>
      <c r="AM25" s="346"/>
      <c r="AN25" s="342">
        <f>INT(AH25*0.19)</f>
        <v>0</v>
      </c>
      <c r="AO25" s="343"/>
      <c r="AP25" s="343"/>
      <c r="AQ25" s="343"/>
      <c r="AR25" s="343"/>
      <c r="AS25" s="35"/>
      <c r="AV25" s="102"/>
      <c r="AW25" s="102"/>
      <c r="AY25" s="111">
        <f>AH25</f>
        <v>0</v>
      </c>
      <c r="AZ25" s="112" t="e">
        <f>IF(AV24&lt;=#REF!,AH25,IF(AND(AV24&gt;=#REF!,AV24&lt;=#REF!),AH25*105/108,AH25))</f>
        <v>#REF!</v>
      </c>
      <c r="BA25" s="90"/>
      <c r="BB25" s="112" t="e">
        <f t="shared" ref="BB25" si="8">IF($AL25="賃金で算定",0,INT(AY25*$AL25/100))</f>
        <v>#VALUE!</v>
      </c>
      <c r="BC25" s="112" t="e">
        <f>IF(AY25=AZ25,BB25,AZ25*$AL25/100)</f>
        <v>#REF!</v>
      </c>
      <c r="BE25" s="120">
        <v>10</v>
      </c>
      <c r="BF25" s="92">
        <v>10</v>
      </c>
      <c r="BG25" s="108">
        <f t="shared" si="1"/>
        <v>388</v>
      </c>
      <c r="BH25" s="108">
        <f t="shared" si="1"/>
        <v>404</v>
      </c>
      <c r="BI25" s="93" t="str">
        <f ca="1">IF(COUNTA(INDIRECT(ADDRESS(BG25,2)):INDIRECT(ADDRESS(BH25,2)))&gt;0,COUNTA(INDIRECT(ADDRESS(BG25,2)):INDIRECT(ADDRESS(BH25,2))),"")</f>
        <v/>
      </c>
      <c r="BJ25" s="77"/>
      <c r="BL25" s="77" t="e">
        <f>IF(AY25=AZ25,0,1)</f>
        <v>#REF!</v>
      </c>
      <c r="BM25" s="77" t="e">
        <f>IF(BL25=1,AL25,"")</f>
        <v>#REF!</v>
      </c>
    </row>
    <row r="26" spans="2:74" ht="18" customHeight="1" x14ac:dyDescent="0.2">
      <c r="B26" s="347" t="s">
        <v>86</v>
      </c>
      <c r="C26" s="348"/>
      <c r="D26" s="348"/>
      <c r="E26" s="349"/>
      <c r="F26" s="526" t="s">
        <v>135</v>
      </c>
      <c r="G26" s="527"/>
      <c r="H26" s="527"/>
      <c r="I26" s="527"/>
      <c r="J26" s="527"/>
      <c r="K26" s="527"/>
      <c r="L26" s="527"/>
      <c r="M26" s="527"/>
      <c r="N26" s="528"/>
      <c r="O26" s="347" t="s">
        <v>73</v>
      </c>
      <c r="P26" s="348"/>
      <c r="Q26" s="348"/>
      <c r="R26" s="348"/>
      <c r="S26" s="348"/>
      <c r="T26" s="348"/>
      <c r="U26" s="349"/>
      <c r="V26" s="365"/>
      <c r="W26" s="366"/>
      <c r="X26" s="366"/>
      <c r="Y26" s="367"/>
      <c r="Z26" s="55"/>
      <c r="AA26" s="56"/>
      <c r="AB26" s="56"/>
      <c r="AC26" s="54"/>
      <c r="AD26" s="55"/>
      <c r="AE26" s="56"/>
      <c r="AF26" s="56"/>
      <c r="AG26" s="54"/>
      <c r="AH26" s="365"/>
      <c r="AI26" s="366"/>
      <c r="AJ26" s="366"/>
      <c r="AK26" s="367"/>
      <c r="AL26" s="55"/>
      <c r="AM26" s="57"/>
      <c r="AN26" s="365"/>
      <c r="AO26" s="366"/>
      <c r="AP26" s="366"/>
      <c r="AQ26" s="366"/>
      <c r="AR26" s="366"/>
      <c r="AS26" s="58"/>
      <c r="AV26" s="77"/>
      <c r="AW26" s="77"/>
      <c r="AY26" s="103"/>
      <c r="AZ26" s="124"/>
      <c r="BA26" s="125">
        <f>BA16+BA18+BA20+BA22+BA24</f>
        <v>0</v>
      </c>
      <c r="BB26" s="105" t="e">
        <f>BB17+BB19+BB21+BB23+BB25</f>
        <v>#VALUE!</v>
      </c>
      <c r="BC26" s="105">
        <f>SUMIF(BL17:BL25,0,BC17:BC25)+ROUNDDOWN(ROUNDDOWN(BL26*105/108,0)*BM26/100,0)</f>
        <v>0</v>
      </c>
      <c r="BE26" s="120">
        <v>11</v>
      </c>
      <c r="BF26" s="92">
        <v>11</v>
      </c>
      <c r="BG26" s="108">
        <f t="shared" si="1"/>
        <v>429</v>
      </c>
      <c r="BH26" s="108">
        <f t="shared" si="1"/>
        <v>445</v>
      </c>
      <c r="BI26" s="93" t="str">
        <f ca="1">IF(COUNTA(INDIRECT(ADDRESS(BG26,2)):INDIRECT(ADDRESS(BH26,2)))&gt;0,COUNTA(INDIRECT(ADDRESS(BG26,2)):INDIRECT(ADDRESS(BH26,2))),"")</f>
        <v/>
      </c>
      <c r="BJ26" s="77"/>
      <c r="BL26" s="77">
        <f>SUMIF(BL17:BL25,1,AH17:AK25)</f>
        <v>0</v>
      </c>
      <c r="BM26" s="77">
        <f>IF(COUNT(BM17:BM25)=0,0,SUM(BM17:BM25)/COUNT(BM17:BM25))</f>
        <v>0</v>
      </c>
    </row>
    <row r="27" spans="2:74" ht="18" customHeight="1" thickBot="1" x14ac:dyDescent="0.25">
      <c r="B27" s="350"/>
      <c r="C27" s="351"/>
      <c r="D27" s="351"/>
      <c r="E27" s="352"/>
      <c r="F27" s="529"/>
      <c r="G27" s="530"/>
      <c r="H27" s="530"/>
      <c r="I27" s="530"/>
      <c r="J27" s="530"/>
      <c r="K27" s="530"/>
      <c r="L27" s="530"/>
      <c r="M27" s="530"/>
      <c r="N27" s="531"/>
      <c r="O27" s="350"/>
      <c r="P27" s="351"/>
      <c r="Q27" s="351"/>
      <c r="R27" s="351"/>
      <c r="S27" s="351"/>
      <c r="T27" s="351"/>
      <c r="U27" s="352"/>
      <c r="V27" s="340">
        <f>V17+V19+V21+V23+V25</f>
        <v>0</v>
      </c>
      <c r="W27" s="534"/>
      <c r="X27" s="534"/>
      <c r="Y27" s="535"/>
      <c r="Z27" s="340">
        <f>Z17+Z19+Z21+Z23+Z25</f>
        <v>0</v>
      </c>
      <c r="AA27" s="536"/>
      <c r="AB27" s="536"/>
      <c r="AC27" s="537"/>
      <c r="AD27" s="340">
        <f>AD17+AD19+AD21+AD23+AD25</f>
        <v>0</v>
      </c>
      <c r="AE27" s="536"/>
      <c r="AF27" s="536"/>
      <c r="AG27" s="537"/>
      <c r="AH27" s="340">
        <f>AH17+AH19+AH21+AH23+AH25</f>
        <v>0</v>
      </c>
      <c r="AI27" s="341"/>
      <c r="AJ27" s="341"/>
      <c r="AK27" s="341"/>
      <c r="AL27" s="59"/>
      <c r="AM27" s="60"/>
      <c r="AN27" s="340">
        <f>AN17+AN19+AN21+AN23+AN25</f>
        <v>0</v>
      </c>
      <c r="AO27" s="534"/>
      <c r="AP27" s="534"/>
      <c r="AQ27" s="534"/>
      <c r="AR27" s="534"/>
      <c r="AS27" s="126"/>
      <c r="AV27" s="77"/>
      <c r="AW27" s="77"/>
      <c r="AY27" s="127">
        <f>AY17+AY19+AY21+AY23+AY25</f>
        <v>0</v>
      </c>
      <c r="AZ27" s="128"/>
      <c r="BA27" s="128"/>
      <c r="BB27" s="129" t="e">
        <f>BB26</f>
        <v>#VALUE!</v>
      </c>
      <c r="BC27" s="130"/>
      <c r="BE27" s="131">
        <v>12</v>
      </c>
      <c r="BF27" s="92">
        <v>12</v>
      </c>
      <c r="BG27" s="108">
        <f>BG26+$BJ$14</f>
        <v>470</v>
      </c>
      <c r="BH27" s="108">
        <f>BH26+$BJ$14</f>
        <v>486</v>
      </c>
      <c r="BI27" s="93" t="str">
        <f ca="1">IF(COUNTA(INDIRECT(ADDRESS(BG27,2)):INDIRECT(ADDRESS(BH27,2)))&gt;0,COUNTA(INDIRECT(ADDRESS(BG27,2)):INDIRECT(ADDRESS(BH27,2))),"")</f>
        <v/>
      </c>
      <c r="BJ27" s="77"/>
    </row>
    <row r="28" spans="2:74" ht="18" customHeight="1" x14ac:dyDescent="0.2">
      <c r="B28" s="353"/>
      <c r="C28" s="354"/>
      <c r="D28" s="354"/>
      <c r="E28" s="355"/>
      <c r="F28" s="532"/>
      <c r="G28" s="532"/>
      <c r="H28" s="532"/>
      <c r="I28" s="532"/>
      <c r="J28" s="532"/>
      <c r="K28" s="532"/>
      <c r="L28" s="532"/>
      <c r="M28" s="532"/>
      <c r="N28" s="533"/>
      <c r="O28" s="353"/>
      <c r="P28" s="354"/>
      <c r="Q28" s="354"/>
      <c r="R28" s="354"/>
      <c r="S28" s="354"/>
      <c r="T28" s="354"/>
      <c r="U28" s="355"/>
      <c r="V28" s="342"/>
      <c r="W28" s="343"/>
      <c r="X28" s="343"/>
      <c r="Y28" s="343"/>
      <c r="Z28" s="342"/>
      <c r="AA28" s="343"/>
      <c r="AB28" s="343"/>
      <c r="AC28" s="343"/>
      <c r="AD28" s="342"/>
      <c r="AE28" s="343"/>
      <c r="AF28" s="343"/>
      <c r="AG28" s="343"/>
      <c r="AH28" s="342"/>
      <c r="AI28" s="343"/>
      <c r="AJ28" s="343"/>
      <c r="AK28" s="344"/>
      <c r="AL28" s="34"/>
      <c r="AM28" s="35"/>
      <c r="AN28" s="342"/>
      <c r="AO28" s="343"/>
      <c r="AP28" s="343"/>
      <c r="AQ28" s="343"/>
      <c r="AR28" s="343"/>
      <c r="AS28" s="35"/>
      <c r="AU28" s="132"/>
      <c r="AV28" s="77"/>
      <c r="AW28" s="77"/>
      <c r="AY28" s="133"/>
      <c r="AZ28" s="134" t="e">
        <f>IF(AZ17+AZ19+AZ21+AZ23+AZ25=AY27,0,ROUNDDOWN(AZ17+AZ19+AZ21+AZ23+AZ25,0))</f>
        <v>#REF!</v>
      </c>
      <c r="BA28" s="135"/>
      <c r="BB28" s="135"/>
      <c r="BC28" s="134" t="e">
        <f>IF(BC26=BB27,0,BC26)</f>
        <v>#VALUE!</v>
      </c>
      <c r="BF28" s="92">
        <v>13</v>
      </c>
      <c r="BG28" s="108">
        <f t="shared" si="1"/>
        <v>511</v>
      </c>
      <c r="BH28" s="108">
        <f t="shared" si="1"/>
        <v>527</v>
      </c>
      <c r="BI28" s="93" t="str">
        <f ca="1">IF(COUNTA(INDIRECT(ADDRESS(BG28,2)):INDIRECT(ADDRESS(BH28,2)))&gt;0,COUNTA(INDIRECT(ADDRESS(BG28,2)):INDIRECT(ADDRESS(BH28,2))),"")</f>
        <v/>
      </c>
      <c r="BJ28" s="77"/>
    </row>
    <row r="29" spans="2:74" ht="15.75" customHeight="1" x14ac:dyDescent="0.2">
      <c r="D29" s="2" t="s">
        <v>22</v>
      </c>
      <c r="AD29" s="1" t="str">
        <f>IF(AND($F26="",$V26+$V27&gt;0),"事業の種類を選択してください。","")</f>
        <v/>
      </c>
      <c r="AN29" s="339">
        <f>IF(AN26=0,0,AN26+IF(AN28=0,AN27,AN28))</f>
        <v>0</v>
      </c>
      <c r="AO29" s="339"/>
      <c r="AP29" s="339"/>
      <c r="AQ29" s="339"/>
      <c r="AR29" s="339"/>
      <c r="BF29" s="92">
        <v>14</v>
      </c>
      <c r="BG29" s="108">
        <f t="shared" si="1"/>
        <v>552</v>
      </c>
      <c r="BH29" s="108">
        <f t="shared" si="1"/>
        <v>568</v>
      </c>
      <c r="BI29" s="93" t="str">
        <f ca="1">IF(COUNTA(INDIRECT(ADDRESS(BG29,2)):INDIRECT(ADDRESS(BH29,2)))&gt;0,COUNTA(INDIRECT(ADDRESS(BG29,2)):INDIRECT(ADDRESS(BH29,2))),"")</f>
        <v/>
      </c>
      <c r="BJ29" s="77"/>
    </row>
    <row r="30" spans="2:74" ht="15" customHeight="1" x14ac:dyDescent="0.2">
      <c r="AG30" s="9"/>
      <c r="AI30" s="10" t="s">
        <v>88</v>
      </c>
      <c r="AJ30" s="524">
        <f>初期設定!C6</f>
        <v>0</v>
      </c>
      <c r="AK30" s="525"/>
      <c r="AL30" s="525"/>
      <c r="AM30" s="380" t="s">
        <v>47</v>
      </c>
      <c r="AN30" s="380"/>
      <c r="AO30" s="524">
        <f>初期設定!F6</f>
        <v>0</v>
      </c>
      <c r="AP30" s="525"/>
      <c r="AQ30" s="525"/>
      <c r="AR30" s="525"/>
      <c r="AS30" s="11" t="s">
        <v>77</v>
      </c>
      <c r="AV30" s="101"/>
      <c r="BF30" s="92">
        <v>15</v>
      </c>
      <c r="BG30" s="108">
        <f t="shared" si="1"/>
        <v>593</v>
      </c>
      <c r="BH30" s="108">
        <f t="shared" si="1"/>
        <v>609</v>
      </c>
      <c r="BI30" s="93" t="str">
        <f ca="1">IF(COUNTA(INDIRECT(ADDRESS(BG30,2)):INDIRECT(ADDRESS(BH30,2)))&gt;0,COUNTA(INDIRECT(ADDRESS(BG30,2)):INDIRECT(ADDRESS(BH30,2))),"")</f>
        <v/>
      </c>
      <c r="BJ30" s="77"/>
    </row>
    <row r="31" spans="2:74" ht="15" customHeight="1" x14ac:dyDescent="0.2">
      <c r="D31" s="476">
        <f>初期設定!E18</f>
        <v>7</v>
      </c>
      <c r="E31" s="476"/>
      <c r="F31" s="12" t="s">
        <v>0</v>
      </c>
      <c r="G31" s="476">
        <f>初期設定!G18</f>
        <v>0</v>
      </c>
      <c r="H31" s="476"/>
      <c r="I31" s="12" t="s">
        <v>1</v>
      </c>
      <c r="J31" s="476">
        <f>初期設定!J18</f>
        <v>0</v>
      </c>
      <c r="K31" s="476"/>
      <c r="L31" s="12" t="s">
        <v>23</v>
      </c>
      <c r="AG31" s="13"/>
      <c r="AI31" s="10" t="s">
        <v>89</v>
      </c>
      <c r="AJ31" s="524">
        <f>初期設定!C10</f>
        <v>0</v>
      </c>
      <c r="AK31" s="525"/>
      <c r="AL31" s="11" t="s">
        <v>47</v>
      </c>
      <c r="AM31" s="525">
        <f>初期設定!F10</f>
        <v>0</v>
      </c>
      <c r="AN31" s="525"/>
      <c r="AO31" s="11" t="s">
        <v>76</v>
      </c>
      <c r="AP31" s="525">
        <f>初期設定!I10</f>
        <v>0</v>
      </c>
      <c r="AQ31" s="525"/>
      <c r="AR31" s="525"/>
      <c r="AS31" s="11" t="s">
        <v>77</v>
      </c>
      <c r="BF31" s="92">
        <v>16</v>
      </c>
      <c r="BG31" s="108">
        <f t="shared" si="1"/>
        <v>634</v>
      </c>
      <c r="BH31" s="108">
        <f t="shared" si="1"/>
        <v>650</v>
      </c>
      <c r="BI31" s="93" t="str">
        <f ca="1">IF(COUNTA(INDIRECT(ADDRESS(BG31,2)):INDIRECT(ADDRESS(BH31,2)))&gt;0,COUNTA(INDIRECT(ADDRESS(BG31,2)):INDIRECT(ADDRESS(BH31,2))),"")</f>
        <v/>
      </c>
      <c r="BJ31" s="77"/>
    </row>
    <row r="32" spans="2:74" ht="18" customHeight="1" x14ac:dyDescent="0.2">
      <c r="D32" s="9"/>
      <c r="E32" s="9"/>
      <c r="F32" s="9"/>
      <c r="G32" s="9"/>
      <c r="AA32" s="518" t="s">
        <v>24</v>
      </c>
      <c r="AB32" s="518"/>
      <c r="AC32" s="519">
        <f>初期設定!C8</f>
        <v>0</v>
      </c>
      <c r="AD32" s="519"/>
      <c r="AE32" s="519"/>
      <c r="AF32" s="519"/>
      <c r="AG32" s="519"/>
      <c r="AH32" s="519"/>
      <c r="AI32" s="519"/>
      <c r="AJ32" s="519"/>
      <c r="AK32" s="519"/>
      <c r="AL32" s="519"/>
      <c r="AM32" s="519"/>
      <c r="AN32" s="519"/>
      <c r="AO32" s="519"/>
      <c r="AP32" s="519"/>
      <c r="AQ32" s="519"/>
      <c r="AR32" s="519"/>
      <c r="AS32" s="519"/>
      <c r="BF32" s="92">
        <v>17</v>
      </c>
      <c r="BG32" s="108">
        <f t="shared" si="1"/>
        <v>675</v>
      </c>
      <c r="BH32" s="108">
        <f t="shared" si="1"/>
        <v>691</v>
      </c>
      <c r="BI32" s="93" t="str">
        <f ca="1">IF(COUNTA(INDIRECT(ADDRESS(BG32,2)):INDIRECT(ADDRESS(BH32,2)))&gt;0,COUNTA(INDIRECT(ADDRESS(BG32,2)):INDIRECT(ADDRESS(BH32,2))),"")</f>
        <v/>
      </c>
      <c r="BJ32" s="77"/>
    </row>
    <row r="33" spans="2:62" ht="15" customHeight="1" x14ac:dyDescent="0.2">
      <c r="D33" s="9"/>
      <c r="E33" s="9"/>
      <c r="F33" s="9"/>
      <c r="G33" s="9"/>
      <c r="H33" s="3"/>
      <c r="X33" s="520" t="s">
        <v>25</v>
      </c>
      <c r="Y33" s="520"/>
      <c r="Z33" s="520"/>
      <c r="AA33" s="2"/>
      <c r="AB33" s="2"/>
      <c r="AC33" s="521"/>
      <c r="AD33" s="521"/>
      <c r="AE33" s="521"/>
      <c r="AF33" s="521"/>
      <c r="AG33" s="521"/>
      <c r="AH33" s="521"/>
      <c r="AI33" s="521"/>
      <c r="AJ33" s="521"/>
      <c r="AK33" s="521"/>
      <c r="AL33" s="521"/>
      <c r="AM33" s="521"/>
      <c r="AN33" s="521"/>
      <c r="AS33" s="14"/>
      <c r="BF33" s="92">
        <v>18</v>
      </c>
      <c r="BG33" s="108">
        <f t="shared" si="1"/>
        <v>716</v>
      </c>
      <c r="BH33" s="108">
        <f t="shared" si="1"/>
        <v>732</v>
      </c>
      <c r="BI33" s="93" t="str">
        <f ca="1">IF(COUNTA(INDIRECT(ADDRESS(BG33,2)):INDIRECT(ADDRESS(BH33,2)))&gt;0,COUNTA(INDIRECT(ADDRESS(BG33,2)):INDIRECT(ADDRESS(BH33,2))),"")</f>
        <v/>
      </c>
      <c r="BJ33" s="77"/>
    </row>
    <row r="34" spans="2:62" ht="15" customHeight="1" x14ac:dyDescent="0.2">
      <c r="D34" s="522" t="s">
        <v>130</v>
      </c>
      <c r="E34" s="522"/>
      <c r="F34" s="522"/>
      <c r="G34" s="522"/>
      <c r="H34" s="12" t="s">
        <v>26</v>
      </c>
      <c r="I34" s="12"/>
      <c r="J34" s="12"/>
      <c r="K34" s="12"/>
      <c r="L34" s="12"/>
      <c r="M34" s="12"/>
      <c r="N34" s="12"/>
      <c r="O34" s="12"/>
      <c r="P34" s="12"/>
      <c r="Q34" s="12"/>
      <c r="R34" s="15"/>
      <c r="S34" s="12"/>
      <c r="Y34" s="9"/>
      <c r="Z34" s="9"/>
      <c r="AA34" s="518" t="s">
        <v>27</v>
      </c>
      <c r="AB34" s="518"/>
      <c r="AC34" s="523" t="str">
        <f>初期設定!C4 &amp; "　" &amp;初期設定!C12 &amp; "　" &amp;初期設定!C14</f>
        <v>　　</v>
      </c>
      <c r="AD34" s="523"/>
      <c r="AE34" s="523"/>
      <c r="AF34" s="523"/>
      <c r="AG34" s="523"/>
      <c r="AH34" s="523"/>
      <c r="AI34" s="523"/>
      <c r="AJ34" s="523"/>
      <c r="AK34" s="523"/>
      <c r="AL34" s="523"/>
      <c r="AM34" s="523"/>
      <c r="AN34" s="523"/>
      <c r="AO34" s="523"/>
      <c r="AP34" s="523"/>
      <c r="AQ34" s="523"/>
      <c r="AR34" s="523"/>
      <c r="AS34" s="523"/>
      <c r="BF34" s="92">
        <v>19</v>
      </c>
      <c r="BG34" s="108">
        <f t="shared" ref="BG34:BH45" si="9">BG33+$BJ$14</f>
        <v>757</v>
      </c>
      <c r="BH34" s="108">
        <f t="shared" si="9"/>
        <v>773</v>
      </c>
      <c r="BI34" s="93" t="str">
        <f ca="1">IF(COUNTA(INDIRECT(ADDRESS(BG34,2)):INDIRECT(ADDRESS(BH34,2)))&gt;0,COUNTA(INDIRECT(ADDRESS(BG34,2)):INDIRECT(ADDRESS(BH34,2))),"")</f>
        <v/>
      </c>
      <c r="BJ34" s="77"/>
    </row>
    <row r="35" spans="2:62" ht="15" customHeight="1" x14ac:dyDescent="0.2">
      <c r="AC35" s="2"/>
      <c r="AD35" s="3" t="s">
        <v>91</v>
      </c>
      <c r="BF35" s="92">
        <v>20</v>
      </c>
      <c r="BG35" s="108">
        <f t="shared" si="9"/>
        <v>798</v>
      </c>
      <c r="BH35" s="108">
        <f t="shared" si="9"/>
        <v>814</v>
      </c>
      <c r="BI35" s="93" t="str">
        <f ca="1">IF(COUNTA(INDIRECT(ADDRESS(BG35,2)):INDIRECT(ADDRESS(BH35,2)))&gt;0,COUNTA(INDIRECT(ADDRESS(BG35,2)):INDIRECT(ADDRESS(BH35,2))),"")</f>
        <v/>
      </c>
      <c r="BJ35" s="77"/>
    </row>
    <row r="36" spans="2:62" ht="16.149999999999999" customHeight="1" x14ac:dyDescent="0.2">
      <c r="D36" s="16" t="s">
        <v>28</v>
      </c>
      <c r="E36" s="16"/>
      <c r="F36" s="2"/>
      <c r="G36" s="2"/>
      <c r="H36" s="2"/>
      <c r="I36" s="2"/>
      <c r="J36" s="2"/>
      <c r="K36" s="2"/>
      <c r="L36" s="2"/>
      <c r="M36" s="2"/>
      <c r="N36" s="2"/>
      <c r="O36" s="2"/>
      <c r="P36" s="2"/>
      <c r="Q36" s="2"/>
      <c r="R36" s="2"/>
      <c r="S36" s="2"/>
      <c r="T36" s="2"/>
      <c r="U36" s="2"/>
      <c r="V36" s="2"/>
      <c r="W36" s="2"/>
      <c r="X36" s="2"/>
      <c r="AA36" s="480" t="s">
        <v>29</v>
      </c>
      <c r="AB36" s="481"/>
      <c r="AC36" s="486" t="s">
        <v>92</v>
      </c>
      <c r="AD36" s="487"/>
      <c r="AE36" s="487"/>
      <c r="AF36" s="487"/>
      <c r="AG36" s="487"/>
      <c r="AH36" s="488"/>
      <c r="AI36" s="17"/>
      <c r="AJ36" s="492" t="s">
        <v>93</v>
      </c>
      <c r="AK36" s="492"/>
      <c r="AL36" s="492"/>
      <c r="AM36" s="492"/>
      <c r="AN36" s="492"/>
      <c r="AO36" s="20"/>
      <c r="AP36" s="494" t="s">
        <v>94</v>
      </c>
      <c r="AQ36" s="495"/>
      <c r="AR36" s="495"/>
      <c r="AS36" s="496"/>
      <c r="BF36" s="92">
        <v>21</v>
      </c>
      <c r="BG36" s="108">
        <f t="shared" si="9"/>
        <v>839</v>
      </c>
      <c r="BH36" s="108">
        <f t="shared" si="9"/>
        <v>855</v>
      </c>
      <c r="BI36" s="93" t="str">
        <f ca="1">IF(COUNTA(INDIRECT(ADDRESS(BG36,2)):INDIRECT(ADDRESS(BH36,2)))&gt;0,COUNTA(INDIRECT(ADDRESS(BG36,2)):INDIRECT(ADDRESS(BH36,2))),"")</f>
        <v/>
      </c>
      <c r="BJ36" s="77"/>
    </row>
    <row r="37" spans="2:62" ht="16.149999999999999" customHeight="1" x14ac:dyDescent="0.2">
      <c r="D37" s="62" t="s">
        <v>95</v>
      </c>
      <c r="E37" s="16"/>
      <c r="F37" s="2"/>
      <c r="G37" s="2"/>
      <c r="H37" s="2"/>
      <c r="I37" s="2"/>
      <c r="J37" s="2"/>
      <c r="K37" s="2"/>
      <c r="L37" s="2"/>
      <c r="M37" s="2"/>
      <c r="N37" s="2"/>
      <c r="O37" s="2"/>
      <c r="P37" s="2"/>
      <c r="Q37" s="2"/>
      <c r="R37" s="2"/>
      <c r="S37" s="2"/>
      <c r="T37" s="2"/>
      <c r="U37" s="2"/>
      <c r="V37" s="2"/>
      <c r="W37" s="2"/>
      <c r="X37" s="2"/>
      <c r="AA37" s="482"/>
      <c r="AB37" s="483"/>
      <c r="AC37" s="489"/>
      <c r="AD37" s="490"/>
      <c r="AE37" s="490"/>
      <c r="AF37" s="490"/>
      <c r="AG37" s="490"/>
      <c r="AH37" s="491"/>
      <c r="AI37" s="3"/>
      <c r="AJ37" s="493"/>
      <c r="AK37" s="493"/>
      <c r="AL37" s="493"/>
      <c r="AM37" s="493"/>
      <c r="AN37" s="493"/>
      <c r="AO37" s="19"/>
      <c r="AP37" s="497"/>
      <c r="AQ37" s="498"/>
      <c r="AR37" s="498"/>
      <c r="AS37" s="499"/>
      <c r="BF37" s="92">
        <v>22</v>
      </c>
      <c r="BG37" s="108">
        <f t="shared" si="9"/>
        <v>880</v>
      </c>
      <c r="BH37" s="108">
        <f t="shared" si="9"/>
        <v>896</v>
      </c>
      <c r="BI37" s="93" t="str">
        <f ca="1">IF(COUNTA(INDIRECT(ADDRESS(BG37,2)):INDIRECT(ADDRESS(BH37,2)))&gt;0,COUNTA(INDIRECT(ADDRESS(BG37,2)):INDIRECT(ADDRESS(BH37,2))),"")</f>
        <v/>
      </c>
      <c r="BJ37" s="77"/>
    </row>
    <row r="38" spans="2:62" ht="16.149999999999999" customHeight="1" x14ac:dyDescent="0.2">
      <c r="D38" s="16" t="s">
        <v>96</v>
      </c>
      <c r="E38" s="16"/>
      <c r="F38" s="2"/>
      <c r="G38" s="2"/>
      <c r="H38" s="2"/>
      <c r="I38" s="2"/>
      <c r="J38" s="2"/>
      <c r="K38" s="2"/>
      <c r="L38" s="2"/>
      <c r="M38" s="2"/>
      <c r="N38" s="2"/>
      <c r="O38" s="2"/>
      <c r="P38" s="2"/>
      <c r="Q38" s="2"/>
      <c r="R38" s="2"/>
      <c r="S38" s="2"/>
      <c r="T38" s="2"/>
      <c r="U38" s="2"/>
      <c r="V38" s="2"/>
      <c r="W38" s="2"/>
      <c r="X38" s="2"/>
      <c r="AA38" s="482"/>
      <c r="AB38" s="483"/>
      <c r="AC38" s="500"/>
      <c r="AD38" s="501"/>
      <c r="AE38" s="501"/>
      <c r="AF38" s="501"/>
      <c r="AG38" s="501"/>
      <c r="AH38" s="502"/>
      <c r="AI38" s="506"/>
      <c r="AJ38" s="507"/>
      <c r="AK38" s="507"/>
      <c r="AL38" s="507"/>
      <c r="AM38" s="507"/>
      <c r="AN38" s="507"/>
      <c r="AO38" s="508"/>
      <c r="AP38" s="512"/>
      <c r="AQ38" s="513"/>
      <c r="AR38" s="513"/>
      <c r="AS38" s="514"/>
      <c r="BF38" s="92">
        <v>23</v>
      </c>
      <c r="BG38" s="108">
        <f t="shared" si="9"/>
        <v>921</v>
      </c>
      <c r="BH38" s="108">
        <f t="shared" si="9"/>
        <v>937</v>
      </c>
      <c r="BI38" s="93" t="str">
        <f ca="1">IF(COUNTA(INDIRECT(ADDRESS(BG38,2)):INDIRECT(ADDRESS(BH38,2)))&gt;0,COUNTA(INDIRECT(ADDRESS(BG38,2)):INDIRECT(ADDRESS(BH38,2))),"")</f>
        <v/>
      </c>
      <c r="BJ38" s="77"/>
    </row>
    <row r="39" spans="2:62" ht="16.149999999999999" customHeight="1" x14ac:dyDescent="0.2">
      <c r="D39" s="18"/>
      <c r="E39" s="16"/>
      <c r="F39" s="2"/>
      <c r="G39" s="2"/>
      <c r="H39" s="2"/>
      <c r="I39" s="2"/>
      <c r="J39" s="2"/>
      <c r="K39" s="2"/>
      <c r="L39" s="2"/>
      <c r="M39" s="2"/>
      <c r="N39" s="2"/>
      <c r="O39" s="2"/>
      <c r="P39" s="2"/>
      <c r="Q39" s="2"/>
      <c r="R39" s="2"/>
      <c r="S39" s="2"/>
      <c r="T39" s="2"/>
      <c r="U39" s="2"/>
      <c r="V39" s="2"/>
      <c r="W39" s="2"/>
      <c r="X39" s="2"/>
      <c r="AA39" s="484"/>
      <c r="AB39" s="485"/>
      <c r="AC39" s="503"/>
      <c r="AD39" s="504"/>
      <c r="AE39" s="504"/>
      <c r="AF39" s="504"/>
      <c r="AG39" s="504"/>
      <c r="AH39" s="505"/>
      <c r="AI39" s="509"/>
      <c r="AJ39" s="510"/>
      <c r="AK39" s="510"/>
      <c r="AL39" s="510"/>
      <c r="AM39" s="510"/>
      <c r="AN39" s="510"/>
      <c r="AO39" s="511"/>
      <c r="AP39" s="515"/>
      <c r="AQ39" s="516"/>
      <c r="AR39" s="516"/>
      <c r="AS39" s="517"/>
      <c r="BF39" s="92">
        <v>24</v>
      </c>
      <c r="BG39" s="108">
        <f t="shared" si="9"/>
        <v>962</v>
      </c>
      <c r="BH39" s="108">
        <f t="shared" si="9"/>
        <v>978</v>
      </c>
      <c r="BI39" s="93" t="str">
        <f ca="1">IF(COUNTA(INDIRECT(ADDRESS(BG39,2)):INDIRECT(ADDRESS(BH39,2)))&gt;0,COUNTA(INDIRECT(ADDRESS(BG39,2)):INDIRECT(ADDRESS(BH39,2))),"")</f>
        <v/>
      </c>
      <c r="BJ39" s="77"/>
    </row>
    <row r="40" spans="2:62" ht="9" customHeight="1" x14ac:dyDescent="0.2">
      <c r="D40" s="18"/>
      <c r="E40" s="16"/>
      <c r="F40" s="2"/>
      <c r="G40" s="2"/>
      <c r="H40" s="2"/>
      <c r="I40" s="2"/>
      <c r="J40" s="2"/>
      <c r="K40" s="2"/>
      <c r="L40" s="2"/>
      <c r="M40" s="2"/>
      <c r="N40" s="2"/>
      <c r="O40" s="2"/>
      <c r="P40" s="2"/>
      <c r="Q40" s="2"/>
      <c r="R40" s="2"/>
      <c r="S40" s="2"/>
      <c r="T40" s="2"/>
      <c r="U40" s="2"/>
      <c r="V40" s="2"/>
      <c r="W40" s="2"/>
      <c r="X40" s="2"/>
      <c r="AA40" s="29"/>
      <c r="AB40" s="29"/>
      <c r="AC40" s="38"/>
      <c r="AD40" s="38"/>
      <c r="AE40" s="38"/>
      <c r="AF40" s="38"/>
      <c r="AG40" s="38"/>
      <c r="AH40" s="38"/>
      <c r="AI40" s="38"/>
      <c r="AJ40" s="38"/>
      <c r="AK40" s="38"/>
      <c r="AL40" s="38"/>
      <c r="AM40" s="38"/>
      <c r="AN40" s="38"/>
      <c r="AO40" s="11"/>
      <c r="AP40" s="38"/>
      <c r="AQ40" s="30"/>
      <c r="AR40" s="30"/>
      <c r="AS40" s="30"/>
      <c r="BF40" s="92">
        <v>25</v>
      </c>
      <c r="BG40" s="108">
        <f t="shared" si="9"/>
        <v>1003</v>
      </c>
      <c r="BH40" s="108">
        <f t="shared" si="9"/>
        <v>1019</v>
      </c>
      <c r="BI40" s="93" t="str">
        <f ca="1">IF(COUNTA(INDIRECT(ADDRESS(BG40,2)):INDIRECT(ADDRESS(BH40,2)))&gt;0,COUNTA(INDIRECT(ADDRESS(BG40,2)):INDIRECT(ADDRESS(BH40,2))),"")</f>
        <v/>
      </c>
      <c r="BJ40" s="77"/>
    </row>
    <row r="41" spans="2:62" ht="9" customHeight="1" x14ac:dyDescent="0.2">
      <c r="AQ41" s="31"/>
      <c r="AR41" s="31"/>
      <c r="AS41" s="31"/>
      <c r="BF41" s="92">
        <v>26</v>
      </c>
      <c r="BG41" s="108">
        <f t="shared" si="9"/>
        <v>1044</v>
      </c>
      <c r="BH41" s="108">
        <f t="shared" si="9"/>
        <v>1060</v>
      </c>
      <c r="BI41" s="93" t="str">
        <f ca="1">IF(COUNTA(INDIRECT(ADDRESS(BG41,2)):INDIRECT(ADDRESS(BH41,2)))&gt;0,COUNTA(INDIRECT(ADDRESS(BG41,2)):INDIRECT(ADDRESS(BH41,2))),"")</f>
        <v/>
      </c>
      <c r="BJ41" s="77"/>
    </row>
    <row r="42" spans="2:62" ht="7.5" customHeight="1" x14ac:dyDescent="0.2">
      <c r="X42" s="3"/>
      <c r="Y42" s="3"/>
      <c r="BF42" s="92">
        <v>27</v>
      </c>
      <c r="BG42" s="108">
        <f t="shared" si="9"/>
        <v>1085</v>
      </c>
      <c r="BH42" s="108">
        <f t="shared" si="9"/>
        <v>1101</v>
      </c>
      <c r="BI42" s="93" t="str">
        <f ca="1">IF(COUNTA(INDIRECT(ADDRESS(BG42,2)):INDIRECT(ADDRESS(BH42,2)))&gt;0,COUNTA(INDIRECT(ADDRESS(BG42,2)):INDIRECT(ADDRESS(BH42,2))),"")</f>
        <v/>
      </c>
      <c r="BJ42" s="77"/>
    </row>
    <row r="43" spans="2:62" ht="10.5" customHeight="1" x14ac:dyDescent="0.2">
      <c r="X43" s="3"/>
      <c r="Y43" s="3"/>
      <c r="BF43" s="92">
        <v>28</v>
      </c>
      <c r="BG43" s="108">
        <f t="shared" si="9"/>
        <v>1126</v>
      </c>
      <c r="BH43" s="108">
        <f t="shared" si="9"/>
        <v>1142</v>
      </c>
      <c r="BI43" s="93" t="str">
        <f ca="1">IF(COUNTA(INDIRECT(ADDRESS(BG43,2)):INDIRECT(ADDRESS(BH43,2)))&gt;0,COUNTA(INDIRECT(ADDRESS(BG43,2)):INDIRECT(ADDRESS(BH43,2))),"")</f>
        <v/>
      </c>
      <c r="BJ43" s="77"/>
    </row>
    <row r="44" spans="2:62" ht="5.25" customHeight="1" x14ac:dyDescent="0.2">
      <c r="X44" s="3"/>
      <c r="Y44" s="3"/>
      <c r="BF44" s="92">
        <v>29</v>
      </c>
      <c r="BG44" s="108">
        <f t="shared" si="9"/>
        <v>1167</v>
      </c>
      <c r="BH44" s="108">
        <f t="shared" si="9"/>
        <v>1183</v>
      </c>
      <c r="BI44" s="93" t="str">
        <f ca="1">IF(COUNTA(INDIRECT(ADDRESS(BG44,2)):INDIRECT(ADDRESS(BH44,2)))&gt;0,COUNTA(INDIRECT(ADDRESS(BG44,2)):INDIRECT(ADDRESS(BH44,2))),"")</f>
        <v/>
      </c>
      <c r="BJ44" s="77"/>
    </row>
    <row r="45" spans="2:62" ht="5.25" customHeight="1" thickBot="1" x14ac:dyDescent="0.25">
      <c r="X45" s="3"/>
      <c r="Y45" s="3"/>
      <c r="BF45" s="136">
        <v>30</v>
      </c>
      <c r="BG45" s="137">
        <f t="shared" si="9"/>
        <v>1208</v>
      </c>
      <c r="BH45" s="137">
        <f t="shared" si="9"/>
        <v>1224</v>
      </c>
      <c r="BI45" s="138" t="str">
        <f ca="1">IF(COUNTA(INDIRECT(ADDRESS(BG45,2)):INDIRECT(ADDRESS(BH45,2)))&gt;0,COUNTA(INDIRECT(ADDRESS(BG45,2)):INDIRECT(ADDRESS(BH45,2))),"")</f>
        <v/>
      </c>
      <c r="BJ45" s="77"/>
    </row>
    <row r="46" spans="2:62" ht="5.25" customHeight="1" x14ac:dyDescent="0.2">
      <c r="X46" s="3"/>
      <c r="Y46" s="3"/>
      <c r="BJ46" s="77"/>
    </row>
    <row r="47" spans="2:62" ht="5.25" customHeight="1" x14ac:dyDescent="0.2">
      <c r="X47" s="3"/>
      <c r="Y47" s="3"/>
    </row>
    <row r="48" spans="2:62" ht="17.25" customHeight="1" x14ac:dyDescent="0.2">
      <c r="B48" s="2" t="s">
        <v>35</v>
      </c>
      <c r="S48" s="9"/>
      <c r="T48" s="9"/>
      <c r="U48" s="9"/>
      <c r="V48" s="9"/>
      <c r="W48" s="9"/>
      <c r="AL48" s="21"/>
    </row>
    <row r="49" spans="2:74" ht="12.75" customHeight="1" x14ac:dyDescent="0.2">
      <c r="M49" s="22"/>
      <c r="N49" s="22"/>
      <c r="O49" s="22"/>
      <c r="P49" s="22"/>
      <c r="Q49" s="22"/>
      <c r="R49" s="22"/>
      <c r="S49" s="22"/>
      <c r="T49" s="23"/>
      <c r="U49" s="23"/>
      <c r="V49" s="23"/>
      <c r="W49" s="23"/>
      <c r="X49" s="23"/>
      <c r="Y49" s="23"/>
      <c r="Z49" s="23"/>
      <c r="AA49" s="22"/>
      <c r="AB49" s="22"/>
      <c r="AC49" s="22"/>
      <c r="AL49" s="21"/>
      <c r="AM49" s="460" t="s">
        <v>102</v>
      </c>
      <c r="AN49" s="461"/>
      <c r="AO49" s="461"/>
      <c r="AP49" s="462"/>
      <c r="AZ49" s="1"/>
    </row>
    <row r="50" spans="2:74" ht="12.75" customHeight="1" x14ac:dyDescent="0.2">
      <c r="M50" s="22"/>
      <c r="N50" s="22"/>
      <c r="O50" s="22"/>
      <c r="P50" s="22"/>
      <c r="Q50" s="22"/>
      <c r="R50" s="22"/>
      <c r="S50" s="22"/>
      <c r="T50" s="23"/>
      <c r="U50" s="23"/>
      <c r="V50" s="23"/>
      <c r="W50" s="23"/>
      <c r="X50" s="23"/>
      <c r="Y50" s="23"/>
      <c r="Z50" s="23"/>
      <c r="AA50" s="22"/>
      <c r="AB50" s="22"/>
      <c r="AC50" s="22"/>
      <c r="AL50" s="21"/>
      <c r="AM50" s="463"/>
      <c r="AN50" s="464"/>
      <c r="AO50" s="464"/>
      <c r="AP50" s="465"/>
    </row>
    <row r="51" spans="2:74" ht="12.75" customHeight="1" x14ac:dyDescent="0.2">
      <c r="M51" s="22"/>
      <c r="N51" s="22"/>
      <c r="O51" s="22"/>
      <c r="P51" s="22"/>
      <c r="Q51" s="22"/>
      <c r="R51" s="22"/>
      <c r="S51" s="22"/>
      <c r="T51" s="22"/>
      <c r="U51" s="22"/>
      <c r="V51" s="22"/>
      <c r="W51" s="22"/>
      <c r="X51" s="22"/>
      <c r="Y51" s="22"/>
      <c r="Z51" s="22"/>
      <c r="AA51" s="22"/>
      <c r="AB51" s="22"/>
      <c r="AC51" s="22"/>
      <c r="AL51" s="21"/>
      <c r="AM51" s="81"/>
      <c r="AN51" s="81"/>
    </row>
    <row r="52" spans="2:74" ht="6" customHeight="1" x14ac:dyDescent="0.2">
      <c r="M52" s="22"/>
      <c r="N52" s="22"/>
      <c r="O52" s="22"/>
      <c r="P52" s="22"/>
      <c r="Q52" s="22"/>
      <c r="R52" s="22"/>
      <c r="S52" s="22"/>
      <c r="T52" s="22"/>
      <c r="U52" s="22"/>
      <c r="V52" s="22"/>
      <c r="W52" s="22"/>
      <c r="X52" s="22"/>
      <c r="Y52" s="22"/>
      <c r="Z52" s="22"/>
      <c r="AA52" s="22"/>
      <c r="AB52" s="22"/>
      <c r="AC52" s="22"/>
      <c r="AL52" s="21"/>
      <c r="AM52" s="21"/>
    </row>
    <row r="53" spans="2:74" ht="12.75" customHeight="1" x14ac:dyDescent="0.2">
      <c r="B53" s="466" t="s">
        <v>2</v>
      </c>
      <c r="C53" s="467"/>
      <c r="D53" s="467"/>
      <c r="E53" s="467"/>
      <c r="F53" s="467"/>
      <c r="G53" s="467"/>
      <c r="H53" s="467"/>
      <c r="I53" s="467"/>
      <c r="J53" s="469" t="s">
        <v>10</v>
      </c>
      <c r="K53" s="469"/>
      <c r="L53" s="41" t="s">
        <v>3</v>
      </c>
      <c r="M53" s="469" t="s">
        <v>11</v>
      </c>
      <c r="N53" s="469"/>
      <c r="O53" s="470" t="s">
        <v>12</v>
      </c>
      <c r="P53" s="469"/>
      <c r="Q53" s="469"/>
      <c r="R53" s="469"/>
      <c r="S53" s="469"/>
      <c r="T53" s="469"/>
      <c r="U53" s="469" t="s">
        <v>13</v>
      </c>
      <c r="V53" s="469"/>
      <c r="W53" s="469"/>
      <c r="AD53" s="11"/>
      <c r="AE53" s="11"/>
      <c r="AF53" s="11"/>
      <c r="AG53" s="11"/>
      <c r="AH53" s="11"/>
      <c r="AI53" s="11"/>
      <c r="AJ53" s="11"/>
      <c r="AL53" s="471"/>
      <c r="AM53" s="472"/>
      <c r="AN53" s="406" t="s">
        <v>4</v>
      </c>
      <c r="AO53" s="406"/>
      <c r="AP53" s="472"/>
      <c r="AQ53" s="472"/>
      <c r="AR53" s="406" t="s">
        <v>5</v>
      </c>
      <c r="AS53" s="407"/>
    </row>
    <row r="54" spans="2:74" ht="13.9" customHeight="1" x14ac:dyDescent="0.2">
      <c r="B54" s="467"/>
      <c r="C54" s="467"/>
      <c r="D54" s="467"/>
      <c r="E54" s="467"/>
      <c r="F54" s="467"/>
      <c r="G54" s="467"/>
      <c r="H54" s="467"/>
      <c r="I54" s="467"/>
      <c r="J54" s="412" t="s">
        <v>151</v>
      </c>
      <c r="K54" s="414" t="s">
        <v>151</v>
      </c>
      <c r="L54" s="417" t="s">
        <v>119</v>
      </c>
      <c r="M54" s="420" t="s">
        <v>123</v>
      </c>
      <c r="N54" s="414" t="s">
        <v>125</v>
      </c>
      <c r="O54" s="420" t="s">
        <v>127</v>
      </c>
      <c r="P54" s="423" t="s">
        <v>121</v>
      </c>
      <c r="Q54" s="423" t="s">
        <v>129</v>
      </c>
      <c r="R54" s="423" t="s">
        <v>123</v>
      </c>
      <c r="S54" s="423" t="s">
        <v>119</v>
      </c>
      <c r="T54" s="414" t="s">
        <v>125</v>
      </c>
      <c r="U54" s="477">
        <f>U10</f>
        <v>0</v>
      </c>
      <c r="V54" s="478">
        <f t="shared" ref="V54:W54" si="10">V10</f>
        <v>0</v>
      </c>
      <c r="W54" s="479">
        <f t="shared" si="10"/>
        <v>0</v>
      </c>
      <c r="AD54" s="11"/>
      <c r="AE54" s="11"/>
      <c r="AF54" s="11"/>
      <c r="AG54" s="11"/>
      <c r="AH54" s="11"/>
      <c r="AI54" s="11"/>
      <c r="AJ54" s="11"/>
      <c r="AL54" s="473"/>
      <c r="AM54" s="474"/>
      <c r="AN54" s="408"/>
      <c r="AO54" s="408"/>
      <c r="AP54" s="474"/>
      <c r="AQ54" s="474"/>
      <c r="AR54" s="408"/>
      <c r="AS54" s="409"/>
    </row>
    <row r="55" spans="2:74" ht="9" customHeight="1" x14ac:dyDescent="0.2">
      <c r="B55" s="467"/>
      <c r="C55" s="467"/>
      <c r="D55" s="467"/>
      <c r="E55" s="467"/>
      <c r="F55" s="467"/>
      <c r="G55" s="467"/>
      <c r="H55" s="467"/>
      <c r="I55" s="467"/>
      <c r="J55" s="413"/>
      <c r="K55" s="415"/>
      <c r="L55" s="418"/>
      <c r="M55" s="421"/>
      <c r="N55" s="415"/>
      <c r="O55" s="421"/>
      <c r="P55" s="424"/>
      <c r="Q55" s="424"/>
      <c r="R55" s="424"/>
      <c r="S55" s="424"/>
      <c r="T55" s="415"/>
      <c r="U55" s="421"/>
      <c r="V55" s="424"/>
      <c r="W55" s="415"/>
      <c r="AD55" s="11"/>
      <c r="AE55" s="11"/>
      <c r="AF55" s="11"/>
      <c r="AG55" s="11"/>
      <c r="AH55" s="11"/>
      <c r="AI55" s="11"/>
      <c r="AJ55" s="11"/>
      <c r="AL55" s="475"/>
      <c r="AM55" s="476"/>
      <c r="AN55" s="410"/>
      <c r="AO55" s="410"/>
      <c r="AP55" s="476"/>
      <c r="AQ55" s="476"/>
      <c r="AR55" s="410"/>
      <c r="AS55" s="411"/>
    </row>
    <row r="56" spans="2:74" ht="6" customHeight="1" x14ac:dyDescent="0.2">
      <c r="B56" s="468"/>
      <c r="C56" s="468"/>
      <c r="D56" s="468"/>
      <c r="E56" s="468"/>
      <c r="F56" s="468"/>
      <c r="G56" s="468"/>
      <c r="H56" s="468"/>
      <c r="I56" s="468"/>
      <c r="J56" s="413"/>
      <c r="K56" s="416"/>
      <c r="L56" s="419"/>
      <c r="M56" s="422"/>
      <c r="N56" s="416"/>
      <c r="O56" s="422"/>
      <c r="P56" s="425"/>
      <c r="Q56" s="425"/>
      <c r="R56" s="425"/>
      <c r="S56" s="425"/>
      <c r="T56" s="416"/>
      <c r="U56" s="422"/>
      <c r="V56" s="425"/>
      <c r="W56" s="416"/>
    </row>
    <row r="57" spans="2:74" ht="15" customHeight="1" x14ac:dyDescent="0.2">
      <c r="B57" s="391" t="s">
        <v>36</v>
      </c>
      <c r="C57" s="392"/>
      <c r="D57" s="392"/>
      <c r="E57" s="392"/>
      <c r="F57" s="392"/>
      <c r="G57" s="392"/>
      <c r="H57" s="392"/>
      <c r="I57" s="393"/>
      <c r="J57" s="391" t="s">
        <v>6</v>
      </c>
      <c r="K57" s="392"/>
      <c r="L57" s="392"/>
      <c r="M57" s="392"/>
      <c r="N57" s="400"/>
      <c r="O57" s="403" t="s">
        <v>37</v>
      </c>
      <c r="P57" s="392"/>
      <c r="Q57" s="392"/>
      <c r="R57" s="392"/>
      <c r="S57" s="392"/>
      <c r="T57" s="392"/>
      <c r="U57" s="393"/>
      <c r="V57" s="42" t="s">
        <v>30</v>
      </c>
      <c r="W57" s="43"/>
      <c r="X57" s="43"/>
      <c r="Y57" s="426" t="s">
        <v>83</v>
      </c>
      <c r="Z57" s="426"/>
      <c r="AA57" s="426"/>
      <c r="AB57" s="426"/>
      <c r="AC57" s="426"/>
      <c r="AD57" s="426"/>
      <c r="AE57" s="426"/>
      <c r="AF57" s="426"/>
      <c r="AG57" s="426"/>
      <c r="AH57" s="426"/>
      <c r="AI57" s="43"/>
      <c r="AJ57" s="43"/>
      <c r="AK57" s="44"/>
      <c r="AL57" s="427" t="s">
        <v>48</v>
      </c>
      <c r="AM57" s="427"/>
      <c r="AN57" s="428" t="s">
        <v>46</v>
      </c>
      <c r="AO57" s="428"/>
      <c r="AP57" s="428"/>
      <c r="AQ57" s="428"/>
      <c r="AR57" s="428"/>
      <c r="AS57" s="429"/>
    </row>
    <row r="58" spans="2:74" ht="13.9" customHeight="1" x14ac:dyDescent="0.2">
      <c r="B58" s="394"/>
      <c r="C58" s="395"/>
      <c r="D58" s="395"/>
      <c r="E58" s="395"/>
      <c r="F58" s="395"/>
      <c r="G58" s="395"/>
      <c r="H58" s="395"/>
      <c r="I58" s="396"/>
      <c r="J58" s="394"/>
      <c r="K58" s="395"/>
      <c r="L58" s="395"/>
      <c r="M58" s="395"/>
      <c r="N58" s="401"/>
      <c r="O58" s="404"/>
      <c r="P58" s="395"/>
      <c r="Q58" s="395"/>
      <c r="R58" s="395"/>
      <c r="S58" s="395"/>
      <c r="T58" s="395"/>
      <c r="U58" s="396"/>
      <c r="V58" s="430" t="s">
        <v>7</v>
      </c>
      <c r="W58" s="431"/>
      <c r="X58" s="431"/>
      <c r="Y58" s="432"/>
      <c r="Z58" s="436" t="s">
        <v>16</v>
      </c>
      <c r="AA58" s="437"/>
      <c r="AB58" s="437"/>
      <c r="AC58" s="438"/>
      <c r="AD58" s="442" t="s">
        <v>17</v>
      </c>
      <c r="AE58" s="443"/>
      <c r="AF58" s="443"/>
      <c r="AG58" s="444"/>
      <c r="AH58" s="448" t="s">
        <v>41</v>
      </c>
      <c r="AI58" s="449"/>
      <c r="AJ58" s="449"/>
      <c r="AK58" s="450"/>
      <c r="AL58" s="454" t="s">
        <v>49</v>
      </c>
      <c r="AM58" s="454"/>
      <c r="AN58" s="456" t="s">
        <v>19</v>
      </c>
      <c r="AO58" s="457"/>
      <c r="AP58" s="457"/>
      <c r="AQ58" s="457"/>
      <c r="AR58" s="458"/>
      <c r="AS58" s="459"/>
      <c r="AY58" s="84" t="s">
        <v>67</v>
      </c>
      <c r="AZ58" s="84" t="s">
        <v>67</v>
      </c>
      <c r="BA58" s="84" t="s">
        <v>65</v>
      </c>
      <c r="BB58" s="387" t="s">
        <v>66</v>
      </c>
      <c r="BC58" s="388"/>
    </row>
    <row r="59" spans="2:74" ht="13.9" customHeight="1" x14ac:dyDescent="0.2">
      <c r="B59" s="397"/>
      <c r="C59" s="398"/>
      <c r="D59" s="398"/>
      <c r="E59" s="398"/>
      <c r="F59" s="398"/>
      <c r="G59" s="398"/>
      <c r="H59" s="398"/>
      <c r="I59" s="399"/>
      <c r="J59" s="397"/>
      <c r="K59" s="398"/>
      <c r="L59" s="398"/>
      <c r="M59" s="398"/>
      <c r="N59" s="402"/>
      <c r="O59" s="405"/>
      <c r="P59" s="398"/>
      <c r="Q59" s="398"/>
      <c r="R59" s="398"/>
      <c r="S59" s="398"/>
      <c r="T59" s="398"/>
      <c r="U59" s="399"/>
      <c r="V59" s="433"/>
      <c r="W59" s="434"/>
      <c r="X59" s="434"/>
      <c r="Y59" s="435"/>
      <c r="Z59" s="439"/>
      <c r="AA59" s="440"/>
      <c r="AB59" s="440"/>
      <c r="AC59" s="441"/>
      <c r="AD59" s="445"/>
      <c r="AE59" s="446"/>
      <c r="AF59" s="446"/>
      <c r="AG59" s="447"/>
      <c r="AH59" s="451"/>
      <c r="AI59" s="452"/>
      <c r="AJ59" s="452"/>
      <c r="AK59" s="453"/>
      <c r="AL59" s="455"/>
      <c r="AM59" s="455"/>
      <c r="AN59" s="389"/>
      <c r="AO59" s="389"/>
      <c r="AP59" s="389"/>
      <c r="AQ59" s="389"/>
      <c r="AR59" s="389"/>
      <c r="AS59" s="390"/>
      <c r="AY59" s="89"/>
      <c r="AZ59" s="90" t="s">
        <v>62</v>
      </c>
      <c r="BA59" s="90" t="s">
        <v>64</v>
      </c>
      <c r="BB59" s="91" t="s">
        <v>63</v>
      </c>
      <c r="BC59" s="90" t="s">
        <v>62</v>
      </c>
      <c r="BL59" s="77" t="s">
        <v>68</v>
      </c>
      <c r="BM59" s="77" t="s">
        <v>42</v>
      </c>
    </row>
    <row r="60" spans="2:74" ht="18" customHeight="1" x14ac:dyDescent="0.2">
      <c r="B60" s="369"/>
      <c r="C60" s="370"/>
      <c r="D60" s="370"/>
      <c r="E60" s="370"/>
      <c r="F60" s="370"/>
      <c r="G60" s="370"/>
      <c r="H60" s="370"/>
      <c r="I60" s="371"/>
      <c r="J60" s="369"/>
      <c r="K60" s="370"/>
      <c r="L60" s="370"/>
      <c r="M60" s="370"/>
      <c r="N60" s="375"/>
      <c r="O60" s="65"/>
      <c r="P60" s="48" t="s">
        <v>31</v>
      </c>
      <c r="Q60" s="67"/>
      <c r="R60" s="48" t="s">
        <v>1</v>
      </c>
      <c r="S60" s="69"/>
      <c r="T60" s="377" t="s">
        <v>113</v>
      </c>
      <c r="U60" s="377"/>
      <c r="V60" s="378"/>
      <c r="W60" s="379"/>
      <c r="X60" s="379"/>
      <c r="Y60" s="49" t="s">
        <v>8</v>
      </c>
      <c r="Z60" s="139"/>
      <c r="AA60" s="140"/>
      <c r="AB60" s="140"/>
      <c r="AC60" s="141" t="s">
        <v>8</v>
      </c>
      <c r="AD60" s="139"/>
      <c r="AE60" s="140"/>
      <c r="AF60" s="140"/>
      <c r="AG60" s="142" t="s">
        <v>8</v>
      </c>
      <c r="AH60" s="365"/>
      <c r="AI60" s="366"/>
      <c r="AJ60" s="366"/>
      <c r="AK60" s="367"/>
      <c r="AL60" s="152"/>
      <c r="AM60" s="153"/>
      <c r="AN60" s="365"/>
      <c r="AO60" s="366"/>
      <c r="AP60" s="366"/>
      <c r="AQ60" s="366"/>
      <c r="AR60" s="366"/>
      <c r="AS60" s="143" t="s">
        <v>8</v>
      </c>
      <c r="AV60" s="101" t="str">
        <f>IF(OR(O60="",Q60=""),"", IF(O60&lt;20,DATE(O60+118,Q60,IF(S60="",1,S60)),DATE(O60+88,Q60,IF(S60="",1,S60))))</f>
        <v/>
      </c>
      <c r="AW60" s="102" t="e">
        <f>IF(AV60&lt;=#REF!,"昔",IF(AV60&lt;=#REF!,"上",IF(AV60&lt;=#REF!,"中","下")))</f>
        <v>#REF!</v>
      </c>
      <c r="AX60" s="9" t="e">
        <f>IF(AV60&lt;=#REF!,5,IF(AV60&lt;=#REF!,7,IF(AV60&lt;=#REF!,9,11)))</f>
        <v>#REF!</v>
      </c>
      <c r="AY60" s="103"/>
      <c r="AZ60" s="104"/>
      <c r="BA60" s="105">
        <f>AN60</f>
        <v>0</v>
      </c>
      <c r="BB60" s="104"/>
      <c r="BC60" s="104"/>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32【道路新設事業】（入力用）'!O60,VALUE(概算年度)='32【道路新設事業】（入力用）'!O61),IF('32【道路新設事業】（入力用）'!Q60=1,1,IF('32【道路新設事業】（入力用）'!Q60=2,2,IF('32【道路新設事業】（入力用）'!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2">
      <c r="B61" s="372"/>
      <c r="C61" s="373"/>
      <c r="D61" s="373"/>
      <c r="E61" s="373"/>
      <c r="F61" s="373"/>
      <c r="G61" s="373"/>
      <c r="H61" s="373"/>
      <c r="I61" s="374"/>
      <c r="J61" s="372"/>
      <c r="K61" s="373"/>
      <c r="L61" s="373"/>
      <c r="M61" s="373"/>
      <c r="N61" s="376"/>
      <c r="O61" s="66"/>
      <c r="P61" s="11" t="s">
        <v>0</v>
      </c>
      <c r="Q61" s="68"/>
      <c r="R61" s="11" t="s">
        <v>1</v>
      </c>
      <c r="S61" s="70"/>
      <c r="T61" s="380" t="s">
        <v>21</v>
      </c>
      <c r="U61" s="380"/>
      <c r="V61" s="381"/>
      <c r="W61" s="382"/>
      <c r="X61" s="382"/>
      <c r="Y61" s="383"/>
      <c r="Z61" s="384"/>
      <c r="AA61" s="385"/>
      <c r="AB61" s="385"/>
      <c r="AC61" s="385"/>
      <c r="AD61" s="384"/>
      <c r="AE61" s="385"/>
      <c r="AF61" s="385"/>
      <c r="AG61" s="386"/>
      <c r="AH61" s="341">
        <f>V61+Z61-AD61</f>
        <v>0</v>
      </c>
      <c r="AI61" s="341"/>
      <c r="AJ61" s="341"/>
      <c r="AK61" s="368"/>
      <c r="AL61" s="345" t="str">
        <f>IF(AH61&gt;0,0.19,"")</f>
        <v/>
      </c>
      <c r="AM61" s="346"/>
      <c r="AN61" s="342">
        <f>INT(AH61*0.19)</f>
        <v>0</v>
      </c>
      <c r="AO61" s="343"/>
      <c r="AP61" s="343"/>
      <c r="AQ61" s="343"/>
      <c r="AR61" s="343"/>
      <c r="AS61" s="144"/>
      <c r="AV61" s="101"/>
      <c r="AW61" s="102"/>
      <c r="AY61" s="111">
        <f>AH61</f>
        <v>0</v>
      </c>
      <c r="AZ61" s="112" t="e">
        <f>IF(AV60&lt;=#REF!,AH61,IF(AND(AV60&gt;=#REF!,AV60&lt;=#REF!),AH61*105/108,AH61))</f>
        <v>#REF!</v>
      </c>
      <c r="BA61" s="90"/>
      <c r="BB61" s="112" t="e">
        <f>IF($AL61="賃金で算定",0,INT(AY61*$AL61/100))</f>
        <v>#VALUE!</v>
      </c>
      <c r="BC61" s="112" t="e">
        <f>IF(AY61=AZ61,BB61,AZ61*$AL61/100)</f>
        <v>#REF!</v>
      </c>
      <c r="BL61" s="77" t="e">
        <f>IF(AY61=AZ61,0,1)</f>
        <v>#REF!</v>
      </c>
      <c r="BM61" s="77" t="e">
        <f>IF(BL61=1,AL61,"")</f>
        <v>#REF!</v>
      </c>
    </row>
    <row r="62" spans="2:74" ht="18" customHeight="1" x14ac:dyDescent="0.2">
      <c r="B62" s="369"/>
      <c r="C62" s="370"/>
      <c r="D62" s="370"/>
      <c r="E62" s="370"/>
      <c r="F62" s="370"/>
      <c r="G62" s="370"/>
      <c r="H62" s="370"/>
      <c r="I62" s="371"/>
      <c r="J62" s="369"/>
      <c r="K62" s="370"/>
      <c r="L62" s="370"/>
      <c r="M62" s="370"/>
      <c r="N62" s="375"/>
      <c r="O62" s="65"/>
      <c r="P62" s="48" t="s">
        <v>31</v>
      </c>
      <c r="Q62" s="67"/>
      <c r="R62" s="48" t="s">
        <v>1</v>
      </c>
      <c r="S62" s="69"/>
      <c r="T62" s="377" t="s">
        <v>113</v>
      </c>
      <c r="U62" s="377"/>
      <c r="V62" s="378"/>
      <c r="W62" s="379"/>
      <c r="X62" s="379"/>
      <c r="Y62" s="54"/>
      <c r="Z62" s="55"/>
      <c r="AA62" s="56"/>
      <c r="AB62" s="56"/>
      <c r="AC62" s="54"/>
      <c r="AD62" s="55"/>
      <c r="AE62" s="56"/>
      <c r="AF62" s="56"/>
      <c r="AG62" s="145"/>
      <c r="AH62" s="365"/>
      <c r="AI62" s="366"/>
      <c r="AJ62" s="366"/>
      <c r="AK62" s="367"/>
      <c r="AL62" s="152"/>
      <c r="AM62" s="153"/>
      <c r="AN62" s="365"/>
      <c r="AO62" s="366"/>
      <c r="AP62" s="366"/>
      <c r="AQ62" s="366"/>
      <c r="AR62" s="366"/>
      <c r="AS62" s="146"/>
      <c r="AV62" s="101" t="str">
        <f>IF(OR(O62="",Q62=""),"", IF(O62&lt;20,DATE(O62+118,Q62,IF(S62="",1,S62)),DATE(O62+88,Q62,IF(S62="",1,S62))))</f>
        <v/>
      </c>
      <c r="AW62" s="102" t="e">
        <f>IF(AV62&lt;=#REF!,"昔",IF(AV62&lt;=#REF!,"上",IF(AV62&lt;=#REF!,"中","下")))</f>
        <v>#REF!</v>
      </c>
      <c r="AX62" s="9" t="e">
        <f>IF(AV62&lt;=#REF!,5,IF(AV62&lt;=#REF!,7,IF(AV62&lt;=#REF!,9,11)))</f>
        <v>#REF!</v>
      </c>
      <c r="AY62" s="103"/>
      <c r="AZ62" s="104"/>
      <c r="BA62" s="105">
        <f t="shared" ref="BA62" si="11">AN62</f>
        <v>0</v>
      </c>
      <c r="BB62" s="104"/>
      <c r="BC62" s="104"/>
      <c r="BL62" s="77"/>
      <c r="BM62" s="77"/>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32【道路新設事業】（入力用）'!O62,VALUE(概算年度)='32【道路新設事業】（入力用）'!O63),IF('32【道路新設事業】（入力用）'!Q62=1,1,IF('32【道路新設事業】（入力用）'!Q62=2,2,IF('32【道路新設事業】（入力用）'!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2">
      <c r="B63" s="372"/>
      <c r="C63" s="373"/>
      <c r="D63" s="373"/>
      <c r="E63" s="373"/>
      <c r="F63" s="373"/>
      <c r="G63" s="373"/>
      <c r="H63" s="373"/>
      <c r="I63" s="374"/>
      <c r="J63" s="372"/>
      <c r="K63" s="373"/>
      <c r="L63" s="373"/>
      <c r="M63" s="373"/>
      <c r="N63" s="376"/>
      <c r="O63" s="66"/>
      <c r="P63" s="11" t="s">
        <v>0</v>
      </c>
      <c r="Q63" s="68"/>
      <c r="R63" s="11" t="s">
        <v>1</v>
      </c>
      <c r="S63" s="70"/>
      <c r="T63" s="380" t="s">
        <v>21</v>
      </c>
      <c r="U63" s="380"/>
      <c r="V63" s="381"/>
      <c r="W63" s="382"/>
      <c r="X63" s="382"/>
      <c r="Y63" s="383"/>
      <c r="Z63" s="384"/>
      <c r="AA63" s="385"/>
      <c r="AB63" s="385"/>
      <c r="AC63" s="385"/>
      <c r="AD63" s="384"/>
      <c r="AE63" s="385"/>
      <c r="AF63" s="385"/>
      <c r="AG63" s="386"/>
      <c r="AH63" s="341">
        <f>V63+Z63-AD63</f>
        <v>0</v>
      </c>
      <c r="AI63" s="341"/>
      <c r="AJ63" s="341"/>
      <c r="AK63" s="368"/>
      <c r="AL63" s="345" t="str">
        <f>IF(AH63&gt;0,0.19,"")</f>
        <v/>
      </c>
      <c r="AM63" s="346"/>
      <c r="AN63" s="342">
        <f>INT(AH63*0.19)</f>
        <v>0</v>
      </c>
      <c r="AO63" s="343"/>
      <c r="AP63" s="343"/>
      <c r="AQ63" s="343"/>
      <c r="AR63" s="343"/>
      <c r="AS63" s="144"/>
      <c r="AV63" s="101"/>
      <c r="AW63" s="102"/>
      <c r="AY63" s="111">
        <f t="shared" ref="AY63" si="12">AH63</f>
        <v>0</v>
      </c>
      <c r="AZ63" s="112" t="e">
        <f>IF(AV62&lt;=#REF!,AH63,IF(AND(AV62&gt;=#REF!,AV62&lt;=#REF!),AH63*105/108,AH63))</f>
        <v>#REF!</v>
      </c>
      <c r="BA63" s="90"/>
      <c r="BB63" s="112" t="e">
        <f t="shared" ref="BB63" si="13">IF($AL63="賃金で算定",0,INT(AY63*$AL63/100))</f>
        <v>#VALUE!</v>
      </c>
      <c r="BC63" s="112" t="e">
        <f>IF(AY63=AZ63,BB63,AZ63*$AL63/100)</f>
        <v>#REF!</v>
      </c>
      <c r="BL63" s="77" t="e">
        <f>IF(AY63=AZ63,0,1)</f>
        <v>#REF!</v>
      </c>
      <c r="BM63" s="77" t="e">
        <f>IF(BL63=1,AL63,"")</f>
        <v>#REF!</v>
      </c>
    </row>
    <row r="64" spans="2:74" ht="18" customHeight="1" x14ac:dyDescent="0.2">
      <c r="B64" s="369"/>
      <c r="C64" s="370"/>
      <c r="D64" s="370"/>
      <c r="E64" s="370"/>
      <c r="F64" s="370"/>
      <c r="G64" s="370"/>
      <c r="H64" s="370"/>
      <c r="I64" s="371"/>
      <c r="J64" s="369"/>
      <c r="K64" s="370"/>
      <c r="L64" s="370"/>
      <c r="M64" s="370"/>
      <c r="N64" s="375"/>
      <c r="O64" s="65"/>
      <c r="P64" s="48" t="s">
        <v>31</v>
      </c>
      <c r="Q64" s="67"/>
      <c r="R64" s="48" t="s">
        <v>1</v>
      </c>
      <c r="S64" s="69"/>
      <c r="T64" s="377" t="s">
        <v>113</v>
      </c>
      <c r="U64" s="377"/>
      <c r="V64" s="378"/>
      <c r="W64" s="379"/>
      <c r="X64" s="379"/>
      <c r="Y64" s="54"/>
      <c r="Z64" s="55"/>
      <c r="AA64" s="56"/>
      <c r="AB64" s="56"/>
      <c r="AC64" s="54"/>
      <c r="AD64" s="55"/>
      <c r="AE64" s="56"/>
      <c r="AF64" s="56"/>
      <c r="AG64" s="145"/>
      <c r="AH64" s="365"/>
      <c r="AI64" s="366"/>
      <c r="AJ64" s="366"/>
      <c r="AK64" s="367"/>
      <c r="AL64" s="152"/>
      <c r="AM64" s="153"/>
      <c r="AN64" s="365"/>
      <c r="AO64" s="366"/>
      <c r="AP64" s="366"/>
      <c r="AQ64" s="366"/>
      <c r="AR64" s="366"/>
      <c r="AS64" s="146"/>
      <c r="AV64" s="101" t="str">
        <f>IF(OR(O64="",Q64=""),"", IF(O64&lt;20,DATE(O64+118,Q64,IF(S64="",1,S64)),DATE(O64+88,Q64,IF(S64="",1,S64))))</f>
        <v/>
      </c>
      <c r="AW64" s="102" t="e">
        <f>IF(AV64&lt;=#REF!,"昔",IF(AV64&lt;=#REF!,"上",IF(AV64&lt;=#REF!,"中","下")))</f>
        <v>#REF!</v>
      </c>
      <c r="AX64" s="9" t="e">
        <f>IF(AV64&lt;=#REF!,5,IF(AV64&lt;=#REF!,7,IF(AV64&lt;=#REF!,9,11)))</f>
        <v>#REF!</v>
      </c>
      <c r="AY64" s="103"/>
      <c r="AZ64" s="104"/>
      <c r="BA64" s="105">
        <f t="shared" ref="BA64" si="14">AN64</f>
        <v>0</v>
      </c>
      <c r="BB64" s="104"/>
      <c r="BC64" s="104"/>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32【道路新設事業】（入力用）'!O64,VALUE(概算年度)='32【道路新設事業】（入力用）'!O65),IF('32【道路新設事業】（入力用）'!Q64=1,1,IF('32【道路新設事業】（入力用）'!Q64=2,2,IF('32【道路新設事業】（入力用）'!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2">
      <c r="B65" s="372"/>
      <c r="C65" s="373"/>
      <c r="D65" s="373"/>
      <c r="E65" s="373"/>
      <c r="F65" s="373"/>
      <c r="G65" s="373"/>
      <c r="H65" s="373"/>
      <c r="I65" s="374"/>
      <c r="J65" s="372"/>
      <c r="K65" s="373"/>
      <c r="L65" s="373"/>
      <c r="M65" s="373"/>
      <c r="N65" s="376"/>
      <c r="O65" s="66"/>
      <c r="P65" s="11" t="s">
        <v>0</v>
      </c>
      <c r="Q65" s="68"/>
      <c r="R65" s="11" t="s">
        <v>1</v>
      </c>
      <c r="S65" s="70"/>
      <c r="T65" s="380" t="s">
        <v>21</v>
      </c>
      <c r="U65" s="380"/>
      <c r="V65" s="381"/>
      <c r="W65" s="382"/>
      <c r="X65" s="382"/>
      <c r="Y65" s="383"/>
      <c r="Z65" s="381"/>
      <c r="AA65" s="382"/>
      <c r="AB65" s="382"/>
      <c r="AC65" s="382"/>
      <c r="AD65" s="381"/>
      <c r="AE65" s="382"/>
      <c r="AF65" s="382"/>
      <c r="AG65" s="383"/>
      <c r="AH65" s="341">
        <f>V65+Z65-AD65</f>
        <v>0</v>
      </c>
      <c r="AI65" s="341"/>
      <c r="AJ65" s="341"/>
      <c r="AK65" s="368"/>
      <c r="AL65" s="345" t="str">
        <f>IF(AH65&gt;0,0.19,"")</f>
        <v/>
      </c>
      <c r="AM65" s="346"/>
      <c r="AN65" s="342">
        <f>INT(AH65*0.19)</f>
        <v>0</v>
      </c>
      <c r="AO65" s="343"/>
      <c r="AP65" s="343"/>
      <c r="AQ65" s="343"/>
      <c r="AR65" s="343"/>
      <c r="AS65" s="144"/>
      <c r="AV65" s="101"/>
      <c r="AW65" s="102"/>
      <c r="AY65" s="111">
        <f t="shared" ref="AY65" si="15">AH65</f>
        <v>0</v>
      </c>
      <c r="AZ65" s="112" t="e">
        <f>IF(AV64&lt;=#REF!,AH65,IF(AND(AV64&gt;=#REF!,AV64&lt;=#REF!),AH65*105/108,AH65))</f>
        <v>#REF!</v>
      </c>
      <c r="BA65" s="90"/>
      <c r="BB65" s="112" t="e">
        <f t="shared" ref="BB65" si="16">IF($AL65="賃金で算定",0,INT(AY65*$AL65/100))</f>
        <v>#VALUE!</v>
      </c>
      <c r="BC65" s="112" t="e">
        <f>IF(AY65=AZ65,BB65,AZ65*$AL65/100)</f>
        <v>#REF!</v>
      </c>
      <c r="BL65" s="77" t="e">
        <f>IF(AY65=AZ65,0,1)</f>
        <v>#REF!</v>
      </c>
      <c r="BM65" s="77" t="e">
        <f>IF(BL65=1,AL65,"")</f>
        <v>#REF!</v>
      </c>
    </row>
    <row r="66" spans="2:74" ht="18" customHeight="1" x14ac:dyDescent="0.2">
      <c r="B66" s="369"/>
      <c r="C66" s="370"/>
      <c r="D66" s="370"/>
      <c r="E66" s="370"/>
      <c r="F66" s="370"/>
      <c r="G66" s="370"/>
      <c r="H66" s="370"/>
      <c r="I66" s="371"/>
      <c r="J66" s="369"/>
      <c r="K66" s="370"/>
      <c r="L66" s="370"/>
      <c r="M66" s="370"/>
      <c r="N66" s="375"/>
      <c r="O66" s="65"/>
      <c r="P66" s="48" t="s">
        <v>31</v>
      </c>
      <c r="Q66" s="67"/>
      <c r="R66" s="48" t="s">
        <v>1</v>
      </c>
      <c r="S66" s="69"/>
      <c r="T66" s="377" t="s">
        <v>113</v>
      </c>
      <c r="U66" s="377"/>
      <c r="V66" s="378"/>
      <c r="W66" s="379"/>
      <c r="X66" s="379"/>
      <c r="Y66" s="25"/>
      <c r="Z66" s="59"/>
      <c r="AA66" s="36"/>
      <c r="AB66" s="36"/>
      <c r="AC66" s="25"/>
      <c r="AD66" s="59"/>
      <c r="AE66" s="36"/>
      <c r="AF66" s="36"/>
      <c r="AG66" s="147"/>
      <c r="AH66" s="365"/>
      <c r="AI66" s="366"/>
      <c r="AJ66" s="366"/>
      <c r="AK66" s="367"/>
      <c r="AL66" s="152"/>
      <c r="AM66" s="153"/>
      <c r="AN66" s="365"/>
      <c r="AO66" s="366"/>
      <c r="AP66" s="366"/>
      <c r="AQ66" s="366"/>
      <c r="AR66" s="366"/>
      <c r="AS66" s="146"/>
      <c r="AV66" s="101" t="str">
        <f>IF(OR(O66="",Q66=""),"", IF(O66&lt;20,DATE(O66+118,Q66,IF(S66="",1,S66)),DATE(O66+88,Q66,IF(S66="",1,S66))))</f>
        <v/>
      </c>
      <c r="AW66" s="102" t="e">
        <f>IF(AV66&lt;=#REF!,"昔",IF(AV66&lt;=#REF!,"上",IF(AV66&lt;=#REF!,"中","下")))</f>
        <v>#REF!</v>
      </c>
      <c r="AX66" s="9" t="e">
        <f>IF(AV66&lt;=#REF!,5,IF(AV66&lt;=#REF!,7,IF(AV66&lt;=#REF!,9,11)))</f>
        <v>#REF!</v>
      </c>
      <c r="AY66" s="103"/>
      <c r="AZ66" s="104"/>
      <c r="BA66" s="105">
        <f t="shared" ref="BA66" si="17">AN66</f>
        <v>0</v>
      </c>
      <c r="BB66" s="104"/>
      <c r="BC66" s="104"/>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32【道路新設事業】（入力用）'!O66,VALUE(概算年度)='32【道路新設事業】（入力用）'!O67),IF('32【道路新設事業】（入力用）'!Q66=1,1,IF('32【道路新設事業】（入力用）'!Q66=2,2,IF('32【道路新設事業】（入力用）'!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2">
      <c r="B67" s="372"/>
      <c r="C67" s="373"/>
      <c r="D67" s="373"/>
      <c r="E67" s="373"/>
      <c r="F67" s="373"/>
      <c r="G67" s="373"/>
      <c r="H67" s="373"/>
      <c r="I67" s="374"/>
      <c r="J67" s="372"/>
      <c r="K67" s="373"/>
      <c r="L67" s="373"/>
      <c r="M67" s="373"/>
      <c r="N67" s="376"/>
      <c r="O67" s="66"/>
      <c r="P67" s="11" t="s">
        <v>0</v>
      </c>
      <c r="Q67" s="68"/>
      <c r="R67" s="11" t="s">
        <v>1</v>
      </c>
      <c r="S67" s="70"/>
      <c r="T67" s="380" t="s">
        <v>21</v>
      </c>
      <c r="U67" s="380"/>
      <c r="V67" s="381"/>
      <c r="W67" s="382"/>
      <c r="X67" s="382"/>
      <c r="Y67" s="383"/>
      <c r="Z67" s="384"/>
      <c r="AA67" s="385"/>
      <c r="AB67" s="385"/>
      <c r="AC67" s="385"/>
      <c r="AD67" s="384"/>
      <c r="AE67" s="385"/>
      <c r="AF67" s="385"/>
      <c r="AG67" s="386"/>
      <c r="AH67" s="341">
        <f>V67+Z67-AD67</f>
        <v>0</v>
      </c>
      <c r="AI67" s="341"/>
      <c r="AJ67" s="341"/>
      <c r="AK67" s="368"/>
      <c r="AL67" s="345" t="str">
        <f>IF(AH67&gt;0,0.19,"")</f>
        <v/>
      </c>
      <c r="AM67" s="346"/>
      <c r="AN67" s="342">
        <f>INT(AH67*0.19)</f>
        <v>0</v>
      </c>
      <c r="AO67" s="343"/>
      <c r="AP67" s="343"/>
      <c r="AQ67" s="343"/>
      <c r="AR67" s="343"/>
      <c r="AS67" s="144"/>
      <c r="AV67" s="101"/>
      <c r="AW67" s="102"/>
      <c r="AY67" s="111">
        <f t="shared" ref="AY67" si="18">AH67</f>
        <v>0</v>
      </c>
      <c r="AZ67" s="112" t="e">
        <f>IF(AV66&lt;=#REF!,AH67,IF(AND(AV66&gt;=#REF!,AV66&lt;=#REF!),AH67*105/108,AH67))</f>
        <v>#REF!</v>
      </c>
      <c r="BA67" s="90"/>
      <c r="BB67" s="112" t="e">
        <f t="shared" ref="BB67" si="19">IF($AL67="賃金で算定",0,INT(AY67*$AL67/100))</f>
        <v>#VALUE!</v>
      </c>
      <c r="BC67" s="112" t="e">
        <f>IF(AY67=AZ67,BB67,AZ67*$AL67/100)</f>
        <v>#REF!</v>
      </c>
      <c r="BL67" s="77" t="e">
        <f>IF(AY67=AZ67,0,1)</f>
        <v>#REF!</v>
      </c>
      <c r="BM67" s="77" t="e">
        <f>IF(BL67=1,AL67,"")</f>
        <v>#REF!</v>
      </c>
    </row>
    <row r="68" spans="2:74" ht="18" customHeight="1" x14ac:dyDescent="0.2">
      <c r="B68" s="369"/>
      <c r="C68" s="370"/>
      <c r="D68" s="370"/>
      <c r="E68" s="370"/>
      <c r="F68" s="370"/>
      <c r="G68" s="370"/>
      <c r="H68" s="370"/>
      <c r="I68" s="371"/>
      <c r="J68" s="369"/>
      <c r="K68" s="370"/>
      <c r="L68" s="370"/>
      <c r="M68" s="370"/>
      <c r="N68" s="375"/>
      <c r="O68" s="65"/>
      <c r="P68" s="48" t="s">
        <v>31</v>
      </c>
      <c r="Q68" s="67"/>
      <c r="R68" s="48" t="s">
        <v>1</v>
      </c>
      <c r="S68" s="69"/>
      <c r="T68" s="377" t="s">
        <v>113</v>
      </c>
      <c r="U68" s="377"/>
      <c r="V68" s="378"/>
      <c r="W68" s="379"/>
      <c r="X68" s="379"/>
      <c r="Y68" s="54"/>
      <c r="Z68" s="55"/>
      <c r="AA68" s="56"/>
      <c r="AB68" s="56"/>
      <c r="AC68" s="54"/>
      <c r="AD68" s="55"/>
      <c r="AE68" s="56"/>
      <c r="AF68" s="56"/>
      <c r="AG68" s="145"/>
      <c r="AH68" s="365"/>
      <c r="AI68" s="366"/>
      <c r="AJ68" s="366"/>
      <c r="AK68" s="367"/>
      <c r="AL68" s="152"/>
      <c r="AM68" s="153"/>
      <c r="AN68" s="365"/>
      <c r="AO68" s="366"/>
      <c r="AP68" s="366"/>
      <c r="AQ68" s="366"/>
      <c r="AR68" s="366"/>
      <c r="AS68" s="146"/>
      <c r="AV68" s="101" t="str">
        <f>IF(OR(O68="",Q68=""),"", IF(O68&lt;20,DATE(O68+118,Q68,IF(S68="",1,S68)),DATE(O68+88,Q68,IF(S68="",1,S68))))</f>
        <v/>
      </c>
      <c r="AW68" s="102" t="e">
        <f>IF(AV68&lt;=#REF!,"昔",IF(AV68&lt;=#REF!,"上",IF(AV68&lt;=#REF!,"中","下")))</f>
        <v>#REF!</v>
      </c>
      <c r="AX68" s="9" t="e">
        <f>IF(AV68&lt;=#REF!,5,IF(AV68&lt;=#REF!,7,IF(AV68&lt;=#REF!,9,11)))</f>
        <v>#REF!</v>
      </c>
      <c r="AY68" s="103"/>
      <c r="AZ68" s="104"/>
      <c r="BA68" s="105">
        <f t="shared" ref="BA68" si="20">AN68</f>
        <v>0</v>
      </c>
      <c r="BB68" s="104"/>
      <c r="BC68" s="104"/>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32【道路新設事業】（入力用）'!O68,VALUE(概算年度)='32【道路新設事業】（入力用）'!O69),IF('32【道路新設事業】（入力用）'!Q68=1,1,IF('32【道路新設事業】（入力用）'!Q68=2,2,IF('32【道路新設事業】（入力用）'!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2">
      <c r="B69" s="372"/>
      <c r="C69" s="373"/>
      <c r="D69" s="373"/>
      <c r="E69" s="373"/>
      <c r="F69" s="373"/>
      <c r="G69" s="373"/>
      <c r="H69" s="373"/>
      <c r="I69" s="374"/>
      <c r="J69" s="372"/>
      <c r="K69" s="373"/>
      <c r="L69" s="373"/>
      <c r="M69" s="373"/>
      <c r="N69" s="376"/>
      <c r="O69" s="66"/>
      <c r="P69" s="11" t="s">
        <v>0</v>
      </c>
      <c r="Q69" s="68"/>
      <c r="R69" s="11" t="s">
        <v>1</v>
      </c>
      <c r="S69" s="70"/>
      <c r="T69" s="380" t="s">
        <v>21</v>
      </c>
      <c r="U69" s="380"/>
      <c r="V69" s="381"/>
      <c r="W69" s="382"/>
      <c r="X69" s="382"/>
      <c r="Y69" s="383"/>
      <c r="Z69" s="381"/>
      <c r="AA69" s="382"/>
      <c r="AB69" s="382"/>
      <c r="AC69" s="382"/>
      <c r="AD69" s="384"/>
      <c r="AE69" s="385"/>
      <c r="AF69" s="385"/>
      <c r="AG69" s="386"/>
      <c r="AH69" s="341">
        <f>V69+Z69-AD69</f>
        <v>0</v>
      </c>
      <c r="AI69" s="341"/>
      <c r="AJ69" s="341"/>
      <c r="AK69" s="368"/>
      <c r="AL69" s="345" t="str">
        <f>IF(AH69&gt;0,0.19,"")</f>
        <v/>
      </c>
      <c r="AM69" s="346"/>
      <c r="AN69" s="342">
        <f>INT(AH69*0.19)</f>
        <v>0</v>
      </c>
      <c r="AO69" s="343"/>
      <c r="AP69" s="343"/>
      <c r="AQ69" s="343"/>
      <c r="AR69" s="343"/>
      <c r="AS69" s="144"/>
      <c r="AV69" s="101"/>
      <c r="AW69" s="102"/>
      <c r="AY69" s="111">
        <f t="shared" ref="AY69" si="21">AH69</f>
        <v>0</v>
      </c>
      <c r="AZ69" s="112" t="e">
        <f>IF(AV68&lt;=#REF!,AH69,IF(AND(AV68&gt;=#REF!,AV68&lt;=#REF!),AH69*105/108,AH69))</f>
        <v>#REF!</v>
      </c>
      <c r="BA69" s="90"/>
      <c r="BB69" s="112" t="e">
        <f t="shared" ref="BB69" si="22">IF($AL69="賃金で算定",0,INT(AY69*$AL69/100))</f>
        <v>#VALUE!</v>
      </c>
      <c r="BC69" s="112" t="e">
        <f>IF(AY69=AZ69,BB69,AZ69*$AL69/100)</f>
        <v>#REF!</v>
      </c>
      <c r="BL69" s="77" t="e">
        <f>IF(AY69=AZ69,0,1)</f>
        <v>#REF!</v>
      </c>
      <c r="BM69" s="77" t="e">
        <f>IF(BL69=1,AL69,"")</f>
        <v>#REF!</v>
      </c>
    </row>
    <row r="70" spans="2:74" ht="18" customHeight="1" x14ac:dyDescent="0.2">
      <c r="B70" s="369"/>
      <c r="C70" s="370"/>
      <c r="D70" s="370"/>
      <c r="E70" s="370"/>
      <c r="F70" s="370"/>
      <c r="G70" s="370"/>
      <c r="H70" s="370"/>
      <c r="I70" s="371"/>
      <c r="J70" s="369"/>
      <c r="K70" s="370"/>
      <c r="L70" s="370"/>
      <c r="M70" s="370"/>
      <c r="N70" s="375"/>
      <c r="O70" s="65"/>
      <c r="P70" s="48" t="s">
        <v>31</v>
      </c>
      <c r="Q70" s="67"/>
      <c r="R70" s="48" t="s">
        <v>1</v>
      </c>
      <c r="S70" s="69"/>
      <c r="T70" s="377" t="s">
        <v>113</v>
      </c>
      <c r="U70" s="377"/>
      <c r="V70" s="378"/>
      <c r="W70" s="379"/>
      <c r="X70" s="379"/>
      <c r="Y70" s="54"/>
      <c r="Z70" s="55"/>
      <c r="AA70" s="56"/>
      <c r="AB70" s="56"/>
      <c r="AC70" s="54"/>
      <c r="AD70" s="55"/>
      <c r="AE70" s="56"/>
      <c r="AF70" s="56"/>
      <c r="AG70" s="145"/>
      <c r="AH70" s="365"/>
      <c r="AI70" s="366"/>
      <c r="AJ70" s="366"/>
      <c r="AK70" s="367"/>
      <c r="AL70" s="152"/>
      <c r="AM70" s="153"/>
      <c r="AN70" s="365"/>
      <c r="AO70" s="366"/>
      <c r="AP70" s="366"/>
      <c r="AQ70" s="366"/>
      <c r="AR70" s="366"/>
      <c r="AS70" s="146"/>
      <c r="AV70" s="101" t="str">
        <f>IF(OR(O70="",Q70=""),"", IF(O70&lt;20,DATE(O70+118,Q70,IF(S70="",1,S70)),DATE(O70+88,Q70,IF(S70="",1,S70))))</f>
        <v/>
      </c>
      <c r="AW70" s="102" t="e">
        <f>IF(AV70&lt;=#REF!,"昔",IF(AV70&lt;=#REF!,"上",IF(AV70&lt;=#REF!,"中","下")))</f>
        <v>#REF!</v>
      </c>
      <c r="AX70" s="9" t="e">
        <f>IF(AV70&lt;=#REF!,5,IF(AV70&lt;=#REF!,7,IF(AV70&lt;=#REF!,9,11)))</f>
        <v>#REF!</v>
      </c>
      <c r="AY70" s="103"/>
      <c r="AZ70" s="104"/>
      <c r="BA70" s="105">
        <f t="shared" ref="BA70" si="23">AN70</f>
        <v>0</v>
      </c>
      <c r="BB70" s="104"/>
      <c r="BC70" s="104"/>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32【道路新設事業】（入力用）'!O70,VALUE(概算年度)='32【道路新設事業】（入力用）'!O71),IF('32【道路新設事業】（入力用）'!Q70=1,1,IF('32【道路新設事業】（入力用）'!Q70=2,2,IF('32【道路新設事業】（入力用）'!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2">
      <c r="B71" s="372"/>
      <c r="C71" s="373"/>
      <c r="D71" s="373"/>
      <c r="E71" s="373"/>
      <c r="F71" s="373"/>
      <c r="G71" s="373"/>
      <c r="H71" s="373"/>
      <c r="I71" s="374"/>
      <c r="J71" s="372"/>
      <c r="K71" s="373"/>
      <c r="L71" s="373"/>
      <c r="M71" s="373"/>
      <c r="N71" s="376"/>
      <c r="O71" s="66"/>
      <c r="P71" s="11" t="s">
        <v>0</v>
      </c>
      <c r="Q71" s="68"/>
      <c r="R71" s="11" t="s">
        <v>1</v>
      </c>
      <c r="S71" s="70"/>
      <c r="T71" s="380" t="s">
        <v>21</v>
      </c>
      <c r="U71" s="380"/>
      <c r="V71" s="381"/>
      <c r="W71" s="382"/>
      <c r="X71" s="382"/>
      <c r="Y71" s="383"/>
      <c r="Z71" s="381"/>
      <c r="AA71" s="382"/>
      <c r="AB71" s="382"/>
      <c r="AC71" s="382"/>
      <c r="AD71" s="384"/>
      <c r="AE71" s="385"/>
      <c r="AF71" s="385"/>
      <c r="AG71" s="386"/>
      <c r="AH71" s="341">
        <f>V71+Z71-AD71</f>
        <v>0</v>
      </c>
      <c r="AI71" s="341"/>
      <c r="AJ71" s="341"/>
      <c r="AK71" s="368"/>
      <c r="AL71" s="345" t="str">
        <f>IF(AH71&gt;0,0.19,"")</f>
        <v/>
      </c>
      <c r="AM71" s="346"/>
      <c r="AN71" s="342">
        <f>INT(AH71*0.19)</f>
        <v>0</v>
      </c>
      <c r="AO71" s="343"/>
      <c r="AP71" s="343"/>
      <c r="AQ71" s="343"/>
      <c r="AR71" s="343"/>
      <c r="AS71" s="144"/>
      <c r="AV71" s="101"/>
      <c r="AW71" s="102"/>
      <c r="AY71" s="111">
        <f t="shared" ref="AY71" si="24">AH71</f>
        <v>0</v>
      </c>
      <c r="AZ71" s="112" t="e">
        <f>IF(AV70&lt;=#REF!,AH71,IF(AND(AV70&gt;=#REF!,AV70&lt;=#REF!),AH71*105/108,AH71))</f>
        <v>#REF!</v>
      </c>
      <c r="BA71" s="90"/>
      <c r="BB71" s="112" t="e">
        <f t="shared" ref="BB71" si="25">IF($AL71="賃金で算定",0,INT(AY71*$AL71/100))</f>
        <v>#VALUE!</v>
      </c>
      <c r="BC71" s="112" t="e">
        <f>IF(AY71=AZ71,BB71,AZ71*$AL71/100)</f>
        <v>#REF!</v>
      </c>
      <c r="BL71" s="77" t="e">
        <f>IF(AY71=AZ71,0,1)</f>
        <v>#REF!</v>
      </c>
      <c r="BM71" s="77" t="e">
        <f>IF(BL71=1,AL71,"")</f>
        <v>#REF!</v>
      </c>
    </row>
    <row r="72" spans="2:74" ht="18" customHeight="1" x14ac:dyDescent="0.2">
      <c r="B72" s="369"/>
      <c r="C72" s="370"/>
      <c r="D72" s="370"/>
      <c r="E72" s="370"/>
      <c r="F72" s="370"/>
      <c r="G72" s="370"/>
      <c r="H72" s="370"/>
      <c r="I72" s="371"/>
      <c r="J72" s="369"/>
      <c r="K72" s="370"/>
      <c r="L72" s="370"/>
      <c r="M72" s="370"/>
      <c r="N72" s="375"/>
      <c r="O72" s="65"/>
      <c r="P72" s="48" t="s">
        <v>31</v>
      </c>
      <c r="Q72" s="67"/>
      <c r="R72" s="48" t="s">
        <v>1</v>
      </c>
      <c r="S72" s="69"/>
      <c r="T72" s="377" t="s">
        <v>113</v>
      </c>
      <c r="U72" s="377"/>
      <c r="V72" s="378"/>
      <c r="W72" s="379"/>
      <c r="X72" s="379"/>
      <c r="Y72" s="54"/>
      <c r="Z72" s="55"/>
      <c r="AA72" s="56"/>
      <c r="AB72" s="56"/>
      <c r="AC72" s="54"/>
      <c r="AD72" s="55"/>
      <c r="AE72" s="56"/>
      <c r="AF72" s="56"/>
      <c r="AG72" s="145"/>
      <c r="AH72" s="365"/>
      <c r="AI72" s="366"/>
      <c r="AJ72" s="366"/>
      <c r="AK72" s="367"/>
      <c r="AL72" s="152"/>
      <c r="AM72" s="153"/>
      <c r="AN72" s="365"/>
      <c r="AO72" s="366"/>
      <c r="AP72" s="366"/>
      <c r="AQ72" s="366"/>
      <c r="AR72" s="366"/>
      <c r="AS72" s="146"/>
      <c r="AV72" s="101" t="str">
        <f>IF(OR(O72="",Q72=""),"", IF(O72&lt;20,DATE(O72+118,Q72,IF(S72="",1,S72)),DATE(O72+88,Q72,IF(S72="",1,S72))))</f>
        <v/>
      </c>
      <c r="AW72" s="102" t="e">
        <f>IF(AV72&lt;=#REF!,"昔",IF(AV72&lt;=#REF!,"上",IF(AV72&lt;=#REF!,"中","下")))</f>
        <v>#REF!</v>
      </c>
      <c r="AX72" s="9" t="e">
        <f>IF(AV72&lt;=#REF!,5,IF(AV72&lt;=#REF!,7,IF(AV72&lt;=#REF!,9,11)))</f>
        <v>#REF!</v>
      </c>
      <c r="AY72" s="103"/>
      <c r="AZ72" s="104"/>
      <c r="BA72" s="105">
        <f t="shared" ref="BA72" si="26">AN72</f>
        <v>0</v>
      </c>
      <c r="BB72" s="104"/>
      <c r="BC72" s="104"/>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32【道路新設事業】（入力用）'!O72,VALUE(概算年度)='32【道路新設事業】（入力用）'!O73),IF('32【道路新設事業】（入力用）'!Q72=1,1,IF('32【道路新設事業】（入力用）'!Q72=2,2,IF('32【道路新設事業】（入力用）'!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2">
      <c r="B73" s="372"/>
      <c r="C73" s="373"/>
      <c r="D73" s="373"/>
      <c r="E73" s="373"/>
      <c r="F73" s="373"/>
      <c r="G73" s="373"/>
      <c r="H73" s="373"/>
      <c r="I73" s="374"/>
      <c r="J73" s="372"/>
      <c r="K73" s="373"/>
      <c r="L73" s="373"/>
      <c r="M73" s="373"/>
      <c r="N73" s="376"/>
      <c r="O73" s="66"/>
      <c r="P73" s="11" t="s">
        <v>0</v>
      </c>
      <c r="Q73" s="68"/>
      <c r="R73" s="11" t="s">
        <v>1</v>
      </c>
      <c r="S73" s="70"/>
      <c r="T73" s="380" t="s">
        <v>21</v>
      </c>
      <c r="U73" s="380"/>
      <c r="V73" s="381"/>
      <c r="W73" s="382"/>
      <c r="X73" s="382"/>
      <c r="Y73" s="383"/>
      <c r="Z73" s="381"/>
      <c r="AA73" s="382"/>
      <c r="AB73" s="382"/>
      <c r="AC73" s="382"/>
      <c r="AD73" s="384"/>
      <c r="AE73" s="385"/>
      <c r="AF73" s="385"/>
      <c r="AG73" s="386"/>
      <c r="AH73" s="341">
        <f>V73+Z73-AD73</f>
        <v>0</v>
      </c>
      <c r="AI73" s="341"/>
      <c r="AJ73" s="341"/>
      <c r="AK73" s="368"/>
      <c r="AL73" s="345" t="str">
        <f>IF(AH73&gt;0,0.19,"")</f>
        <v/>
      </c>
      <c r="AM73" s="346"/>
      <c r="AN73" s="342">
        <f>INT(AH73*0.19)</f>
        <v>0</v>
      </c>
      <c r="AO73" s="343"/>
      <c r="AP73" s="343"/>
      <c r="AQ73" s="343"/>
      <c r="AR73" s="343"/>
      <c r="AS73" s="144"/>
      <c r="AV73" s="101"/>
      <c r="AW73" s="102"/>
      <c r="AY73" s="111">
        <f t="shared" ref="AY73" si="27">AH73</f>
        <v>0</v>
      </c>
      <c r="AZ73" s="112" t="e">
        <f>IF(AV72&lt;=#REF!,AH73,IF(AND(AV72&gt;=#REF!,AV72&lt;=#REF!),AH73*105/108,AH73))</f>
        <v>#REF!</v>
      </c>
      <c r="BA73" s="90"/>
      <c r="BB73" s="112" t="e">
        <f t="shared" ref="BB73" si="28">IF($AL73="賃金で算定",0,INT(AY73*$AL73/100))</f>
        <v>#VALUE!</v>
      </c>
      <c r="BC73" s="112" t="e">
        <f>IF(AY73=AZ73,BB73,AZ73*$AL73/100)</f>
        <v>#REF!</v>
      </c>
      <c r="BL73" s="77" t="e">
        <f>IF(AY73=AZ73,0,1)</f>
        <v>#REF!</v>
      </c>
      <c r="BM73" s="77" t="e">
        <f>IF(BL73=1,AL73,"")</f>
        <v>#REF!</v>
      </c>
    </row>
    <row r="74" spans="2:74" ht="18" customHeight="1" x14ac:dyDescent="0.2">
      <c r="B74" s="369"/>
      <c r="C74" s="370"/>
      <c r="D74" s="370"/>
      <c r="E74" s="370"/>
      <c r="F74" s="370"/>
      <c r="G74" s="370"/>
      <c r="H74" s="370"/>
      <c r="I74" s="371"/>
      <c r="J74" s="369"/>
      <c r="K74" s="370"/>
      <c r="L74" s="370"/>
      <c r="M74" s="370"/>
      <c r="N74" s="375"/>
      <c r="O74" s="65"/>
      <c r="P74" s="48" t="s">
        <v>31</v>
      </c>
      <c r="Q74" s="67"/>
      <c r="R74" s="48" t="s">
        <v>1</v>
      </c>
      <c r="S74" s="69"/>
      <c r="T74" s="377" t="s">
        <v>113</v>
      </c>
      <c r="U74" s="377"/>
      <c r="V74" s="378"/>
      <c r="W74" s="379"/>
      <c r="X74" s="379"/>
      <c r="Y74" s="54"/>
      <c r="Z74" s="55"/>
      <c r="AA74" s="56"/>
      <c r="AB74" s="56"/>
      <c r="AC74" s="54"/>
      <c r="AD74" s="55"/>
      <c r="AE74" s="56"/>
      <c r="AF74" s="56"/>
      <c r="AG74" s="145"/>
      <c r="AH74" s="365"/>
      <c r="AI74" s="366"/>
      <c r="AJ74" s="366"/>
      <c r="AK74" s="367"/>
      <c r="AL74" s="152"/>
      <c r="AM74" s="153"/>
      <c r="AN74" s="365"/>
      <c r="AO74" s="366"/>
      <c r="AP74" s="366"/>
      <c r="AQ74" s="366"/>
      <c r="AR74" s="366"/>
      <c r="AS74" s="146"/>
      <c r="AV74" s="101" t="str">
        <f>IF(OR(O74="",Q74=""),"", IF(O74&lt;20,DATE(O74+118,Q74,IF(S74="",1,S74)),DATE(O74+88,Q74,IF(S74="",1,S74))))</f>
        <v/>
      </c>
      <c r="AW74" s="102" t="e">
        <f>IF(AV74&lt;=#REF!,"昔",IF(AV74&lt;=#REF!,"上",IF(AV74&lt;=#REF!,"中","下")))</f>
        <v>#REF!</v>
      </c>
      <c r="AX74" s="9" t="e">
        <f>IF(AV74&lt;=#REF!,5,IF(AV74&lt;=#REF!,7,IF(AV74&lt;=#REF!,9,11)))</f>
        <v>#REF!</v>
      </c>
      <c r="AY74" s="103"/>
      <c r="AZ74" s="104"/>
      <c r="BA74" s="105">
        <f t="shared" ref="BA74" si="29">AN74</f>
        <v>0</v>
      </c>
      <c r="BB74" s="104"/>
      <c r="BC74" s="104"/>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32【道路新設事業】（入力用）'!O74,VALUE(概算年度)='32【道路新設事業】（入力用）'!O75),IF('32【道路新設事業】（入力用）'!Q74=1,1,IF('32【道路新設事業】（入力用）'!Q74=2,2,IF('32【道路新設事業】（入力用）'!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2">
      <c r="B75" s="372"/>
      <c r="C75" s="373"/>
      <c r="D75" s="373"/>
      <c r="E75" s="373"/>
      <c r="F75" s="373"/>
      <c r="G75" s="373"/>
      <c r="H75" s="373"/>
      <c r="I75" s="374"/>
      <c r="J75" s="372"/>
      <c r="K75" s="373"/>
      <c r="L75" s="373"/>
      <c r="M75" s="373"/>
      <c r="N75" s="376"/>
      <c r="O75" s="66"/>
      <c r="P75" s="11" t="s">
        <v>0</v>
      </c>
      <c r="Q75" s="68"/>
      <c r="R75" s="11" t="s">
        <v>1</v>
      </c>
      <c r="S75" s="70"/>
      <c r="T75" s="380" t="s">
        <v>21</v>
      </c>
      <c r="U75" s="380"/>
      <c r="V75" s="381"/>
      <c r="W75" s="382"/>
      <c r="X75" s="382"/>
      <c r="Y75" s="383"/>
      <c r="Z75" s="381"/>
      <c r="AA75" s="382"/>
      <c r="AB75" s="382"/>
      <c r="AC75" s="382"/>
      <c r="AD75" s="384"/>
      <c r="AE75" s="385"/>
      <c r="AF75" s="385"/>
      <c r="AG75" s="386"/>
      <c r="AH75" s="341">
        <f>V75+Z75-AD75</f>
        <v>0</v>
      </c>
      <c r="AI75" s="341"/>
      <c r="AJ75" s="341"/>
      <c r="AK75" s="368"/>
      <c r="AL75" s="345" t="str">
        <f>IF(AH75&gt;0,0.19,"")</f>
        <v/>
      </c>
      <c r="AM75" s="346"/>
      <c r="AN75" s="342">
        <f>INT(AH75*0.19)</f>
        <v>0</v>
      </c>
      <c r="AO75" s="343"/>
      <c r="AP75" s="343"/>
      <c r="AQ75" s="343"/>
      <c r="AR75" s="343"/>
      <c r="AS75" s="144"/>
      <c r="AV75" s="101"/>
      <c r="AW75" s="102"/>
      <c r="AY75" s="111">
        <f t="shared" ref="AY75" si="30">AH75</f>
        <v>0</v>
      </c>
      <c r="AZ75" s="112" t="e">
        <f>IF(AV74&lt;=#REF!,AH75,IF(AND(AV74&gt;=#REF!,AV74&lt;=#REF!),AH75*105/108,AH75))</f>
        <v>#REF!</v>
      </c>
      <c r="BA75" s="90"/>
      <c r="BB75" s="112" t="e">
        <f t="shared" ref="BB75" si="31">IF($AL75="賃金で算定",0,INT(AY75*$AL75/100))</f>
        <v>#VALUE!</v>
      </c>
      <c r="BC75" s="112" t="e">
        <f>IF(AY75=AZ75,BB75,AZ75*$AL75/100)</f>
        <v>#REF!</v>
      </c>
      <c r="BL75" s="77" t="e">
        <f>IF(AY75=AZ75,0,1)</f>
        <v>#REF!</v>
      </c>
      <c r="BM75" s="77" t="e">
        <f>IF(BL75=1,AL75,"")</f>
        <v>#REF!</v>
      </c>
    </row>
    <row r="76" spans="2:74" ht="18" customHeight="1" x14ac:dyDescent="0.2">
      <c r="B76" s="369"/>
      <c r="C76" s="370"/>
      <c r="D76" s="370"/>
      <c r="E76" s="370"/>
      <c r="F76" s="370"/>
      <c r="G76" s="370"/>
      <c r="H76" s="370"/>
      <c r="I76" s="371"/>
      <c r="J76" s="369"/>
      <c r="K76" s="370"/>
      <c r="L76" s="370"/>
      <c r="M76" s="370"/>
      <c r="N76" s="375"/>
      <c r="O76" s="65"/>
      <c r="P76" s="48" t="s">
        <v>31</v>
      </c>
      <c r="Q76" s="67"/>
      <c r="R76" s="48" t="s">
        <v>1</v>
      </c>
      <c r="S76" s="69"/>
      <c r="T76" s="377" t="s">
        <v>113</v>
      </c>
      <c r="U76" s="377"/>
      <c r="V76" s="378"/>
      <c r="W76" s="379"/>
      <c r="X76" s="379"/>
      <c r="Y76" s="54"/>
      <c r="Z76" s="55"/>
      <c r="AA76" s="56"/>
      <c r="AB76" s="56"/>
      <c r="AC76" s="54"/>
      <c r="AD76" s="55"/>
      <c r="AE76" s="56"/>
      <c r="AF76" s="56"/>
      <c r="AG76" s="145"/>
      <c r="AH76" s="365"/>
      <c r="AI76" s="366"/>
      <c r="AJ76" s="366"/>
      <c r="AK76" s="367"/>
      <c r="AL76" s="152"/>
      <c r="AM76" s="153"/>
      <c r="AN76" s="365"/>
      <c r="AO76" s="366"/>
      <c r="AP76" s="366"/>
      <c r="AQ76" s="366"/>
      <c r="AR76" s="366"/>
      <c r="AS76" s="146"/>
      <c r="AV76" s="101" t="str">
        <f>IF(OR(O76="",Q76=""),"", IF(O76&lt;20,DATE(O76+118,Q76,IF(S76="",1,S76)),DATE(O76+88,Q76,IF(S76="",1,S76))))</f>
        <v/>
      </c>
      <c r="AW76" s="102" t="e">
        <f>IF(AV76&lt;=#REF!,"昔",IF(AV76&lt;=#REF!,"上",IF(AV76&lt;=#REF!,"中","下")))</f>
        <v>#REF!</v>
      </c>
      <c r="AX76" s="9" t="e">
        <f>IF(AV76&lt;=#REF!,5,IF(AV76&lt;=#REF!,7,IF(AV76&lt;=#REF!,9,11)))</f>
        <v>#REF!</v>
      </c>
      <c r="AY76" s="103"/>
      <c r="AZ76" s="104"/>
      <c r="BA76" s="105">
        <f t="shared" ref="BA76" si="32">AN76</f>
        <v>0</v>
      </c>
      <c r="BB76" s="104"/>
      <c r="BC76" s="104"/>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32【道路新設事業】（入力用）'!O76,VALUE(概算年度)='32【道路新設事業】（入力用）'!O77),IF('32【道路新設事業】（入力用）'!Q76=1,1,IF('32【道路新設事業】（入力用）'!Q76=2,2,IF('32【道路新設事業】（入力用）'!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2">
      <c r="B77" s="372"/>
      <c r="C77" s="373"/>
      <c r="D77" s="373"/>
      <c r="E77" s="373"/>
      <c r="F77" s="373"/>
      <c r="G77" s="373"/>
      <c r="H77" s="373"/>
      <c r="I77" s="374"/>
      <c r="J77" s="372"/>
      <c r="K77" s="373"/>
      <c r="L77" s="373"/>
      <c r="M77" s="373"/>
      <c r="N77" s="376"/>
      <c r="O77" s="66"/>
      <c r="P77" s="11" t="s">
        <v>0</v>
      </c>
      <c r="Q77" s="68"/>
      <c r="R77" s="11" t="s">
        <v>1</v>
      </c>
      <c r="S77" s="70"/>
      <c r="T77" s="380" t="s">
        <v>21</v>
      </c>
      <c r="U77" s="380"/>
      <c r="V77" s="381"/>
      <c r="W77" s="382"/>
      <c r="X77" s="382"/>
      <c r="Y77" s="383"/>
      <c r="Z77" s="381"/>
      <c r="AA77" s="382"/>
      <c r="AB77" s="382"/>
      <c r="AC77" s="382"/>
      <c r="AD77" s="384"/>
      <c r="AE77" s="385"/>
      <c r="AF77" s="385"/>
      <c r="AG77" s="386"/>
      <c r="AH77" s="342">
        <f>V77+Z77-AD77</f>
        <v>0</v>
      </c>
      <c r="AI77" s="343"/>
      <c r="AJ77" s="343"/>
      <c r="AK77" s="344"/>
      <c r="AL77" s="345" t="str">
        <f>IF(AH77&gt;0,0.19,"")</f>
        <v/>
      </c>
      <c r="AM77" s="346"/>
      <c r="AN77" s="342">
        <f>INT(AH77*0.19)</f>
        <v>0</v>
      </c>
      <c r="AO77" s="343"/>
      <c r="AP77" s="343"/>
      <c r="AQ77" s="343"/>
      <c r="AR77" s="343"/>
      <c r="AS77" s="144"/>
      <c r="AV77" s="101"/>
      <c r="AW77" s="102"/>
      <c r="AY77" s="111">
        <f t="shared" ref="AY77" si="33">AH77</f>
        <v>0</v>
      </c>
      <c r="AZ77" s="112" t="e">
        <f>IF(AV76&lt;=#REF!,AH77,IF(AND(AV76&gt;=#REF!,AV76&lt;=#REF!),AH77*105/108,AH77))</f>
        <v>#REF!</v>
      </c>
      <c r="BA77" s="90"/>
      <c r="BB77" s="112" t="e">
        <f t="shared" ref="BB77" si="34">IF($AL77="賃金で算定",0,INT(AY77*$AL77/100))</f>
        <v>#VALUE!</v>
      </c>
      <c r="BC77" s="112" t="e">
        <f>IF(AY77=AZ77,BB77,AZ77*$AL77/100)</f>
        <v>#REF!</v>
      </c>
      <c r="BL77" s="77" t="e">
        <f>IF(AY77=AZ77,0,1)</f>
        <v>#REF!</v>
      </c>
      <c r="BM77" s="77" t="e">
        <f>IF(BL77=1,AL77,"")</f>
        <v>#REF!</v>
      </c>
    </row>
    <row r="78" spans="2:74" ht="18" customHeight="1" x14ac:dyDescent="0.2">
      <c r="B78" s="347" t="s">
        <v>86</v>
      </c>
      <c r="C78" s="348"/>
      <c r="D78" s="348"/>
      <c r="E78" s="349"/>
      <c r="F78" s="356" t="str">
        <f>F26</f>
        <v>32　道路新設事業</v>
      </c>
      <c r="G78" s="357"/>
      <c r="H78" s="357"/>
      <c r="I78" s="357"/>
      <c r="J78" s="357"/>
      <c r="K78" s="357"/>
      <c r="L78" s="357"/>
      <c r="M78" s="357"/>
      <c r="N78" s="358"/>
      <c r="O78" s="347" t="s">
        <v>73</v>
      </c>
      <c r="P78" s="348"/>
      <c r="Q78" s="348"/>
      <c r="R78" s="348"/>
      <c r="S78" s="348"/>
      <c r="T78" s="348"/>
      <c r="U78" s="349"/>
      <c r="V78" s="365"/>
      <c r="W78" s="366"/>
      <c r="X78" s="366"/>
      <c r="Y78" s="367"/>
      <c r="Z78" s="55"/>
      <c r="AA78" s="56"/>
      <c r="AB78" s="56"/>
      <c r="AC78" s="54"/>
      <c r="AD78" s="55"/>
      <c r="AE78" s="56"/>
      <c r="AF78" s="56"/>
      <c r="AG78" s="54"/>
      <c r="AH78" s="365"/>
      <c r="AI78" s="366"/>
      <c r="AJ78" s="366"/>
      <c r="AK78" s="367"/>
      <c r="AL78" s="55"/>
      <c r="AM78" s="57"/>
      <c r="AN78" s="365"/>
      <c r="AO78" s="366"/>
      <c r="AP78" s="366"/>
      <c r="AQ78" s="366"/>
      <c r="AR78" s="366"/>
      <c r="AS78" s="58"/>
      <c r="AW78" s="102"/>
      <c r="AY78" s="103"/>
      <c r="AZ78" s="124"/>
      <c r="BA78" s="125">
        <f>BA60+BA62+BA64+BA66+BA68+BA70+BA72+BA74+BA76</f>
        <v>0</v>
      </c>
      <c r="BB78" s="105" t="e">
        <f>BB61+BB63+BB65+BB67+BB69+BB71+BB73+BB75+BB77</f>
        <v>#VALUE!</v>
      </c>
      <c r="BC78" s="105">
        <f>SUMIF(BL61:BL77,0,BC61:BC77)+ROUNDDOWN(ROUNDDOWN(BL78*105/108,0)*BM78/100,0)</f>
        <v>0</v>
      </c>
      <c r="BL78" s="77">
        <f>SUMIF(BL61:BL77,1,AH61:AK77)</f>
        <v>0</v>
      </c>
      <c r="BM78" s="77">
        <f>IF(COUNT(BM61:BM77)=0,0,SUM(BM61:BM77)/COUNT(BM61:BM77))</f>
        <v>0</v>
      </c>
      <c r="BV78" s="3"/>
    </row>
    <row r="79" spans="2:74" ht="18" customHeight="1" x14ac:dyDescent="0.2">
      <c r="B79" s="350"/>
      <c r="C79" s="351"/>
      <c r="D79" s="351"/>
      <c r="E79" s="352"/>
      <c r="F79" s="359"/>
      <c r="G79" s="360"/>
      <c r="H79" s="360"/>
      <c r="I79" s="360"/>
      <c r="J79" s="360"/>
      <c r="K79" s="360"/>
      <c r="L79" s="360"/>
      <c r="M79" s="360"/>
      <c r="N79" s="361"/>
      <c r="O79" s="350"/>
      <c r="P79" s="351"/>
      <c r="Q79" s="351"/>
      <c r="R79" s="351"/>
      <c r="S79" s="351"/>
      <c r="T79" s="351"/>
      <c r="U79" s="352"/>
      <c r="V79" s="340">
        <f>V61+V63+V65+V67+V69+V71+V73+V75+V77</f>
        <v>0</v>
      </c>
      <c r="W79" s="341"/>
      <c r="X79" s="341"/>
      <c r="Y79" s="368"/>
      <c r="Z79" s="340">
        <f t="shared" ref="Z79" si="35">Z61+Z63+Z65+Z67+Z69+Z71+Z73+Z75+Z77</f>
        <v>0</v>
      </c>
      <c r="AA79" s="341"/>
      <c r="AB79" s="341"/>
      <c r="AC79" s="341"/>
      <c r="AD79" s="340">
        <f t="shared" ref="AD79" si="36">AD61+AD63+AD65+AD67+AD69+AD71+AD73+AD75+AD77</f>
        <v>0</v>
      </c>
      <c r="AE79" s="341"/>
      <c r="AF79" s="341"/>
      <c r="AG79" s="341"/>
      <c r="AH79" s="340">
        <f t="shared" ref="AH79" si="37">AH61+AH63+AH65+AH67+AH69+AH71+AH73+AH75+AH77</f>
        <v>0</v>
      </c>
      <c r="AI79" s="341"/>
      <c r="AJ79" s="341"/>
      <c r="AK79" s="341"/>
      <c r="AL79" s="59"/>
      <c r="AM79" s="60"/>
      <c r="AN79" s="340">
        <f>AN61+AN63+AN65+AN67+AN69+AN71+AN73+AN75+AN77</f>
        <v>0</v>
      </c>
      <c r="AO79" s="341"/>
      <c r="AP79" s="341"/>
      <c r="AQ79" s="341"/>
      <c r="AR79" s="341"/>
      <c r="AS79" s="60"/>
      <c r="AW79" s="102"/>
      <c r="AY79" s="127">
        <f>AY61+AY63+AY65+AY67+AY69+AY71+AY73+AY75+AY77</f>
        <v>0</v>
      </c>
      <c r="AZ79" s="128"/>
      <c r="BA79" s="128"/>
      <c r="BB79" s="129" t="e">
        <f>BB78</f>
        <v>#VALUE!</v>
      </c>
      <c r="BC79" s="130"/>
    </row>
    <row r="80" spans="2:74" ht="18" customHeight="1" x14ac:dyDescent="0.2">
      <c r="B80" s="353"/>
      <c r="C80" s="354"/>
      <c r="D80" s="354"/>
      <c r="E80" s="355"/>
      <c r="F80" s="362"/>
      <c r="G80" s="363"/>
      <c r="H80" s="363"/>
      <c r="I80" s="363"/>
      <c r="J80" s="363"/>
      <c r="K80" s="363"/>
      <c r="L80" s="363"/>
      <c r="M80" s="363"/>
      <c r="N80" s="364"/>
      <c r="O80" s="353"/>
      <c r="P80" s="354"/>
      <c r="Q80" s="354"/>
      <c r="R80" s="354"/>
      <c r="S80" s="354"/>
      <c r="T80" s="354"/>
      <c r="U80" s="355"/>
      <c r="V80" s="342"/>
      <c r="W80" s="343"/>
      <c r="X80" s="343"/>
      <c r="Y80" s="344"/>
      <c r="Z80" s="342"/>
      <c r="AA80" s="343"/>
      <c r="AB80" s="343"/>
      <c r="AC80" s="343"/>
      <c r="AD80" s="342"/>
      <c r="AE80" s="343"/>
      <c r="AF80" s="343"/>
      <c r="AG80" s="343"/>
      <c r="AH80" s="342"/>
      <c r="AI80" s="343"/>
      <c r="AJ80" s="343"/>
      <c r="AK80" s="344"/>
      <c r="AL80" s="34"/>
      <c r="AM80" s="35"/>
      <c r="AN80" s="342"/>
      <c r="AO80" s="343"/>
      <c r="AP80" s="343"/>
      <c r="AQ80" s="343"/>
      <c r="AR80" s="343"/>
      <c r="AS80" s="35"/>
      <c r="AU80" s="132"/>
      <c r="AW80" s="102"/>
      <c r="AY80" s="133"/>
      <c r="AZ80" s="134" t="e">
        <f>IF(AZ61+AZ63+AZ65+AZ67+AZ69+AZ71+AZ73+AZ75+AZ77=AY79,0,ROUNDDOWN(AZ61+AZ63+AZ65+AZ67+AZ69+AZ71+AZ73+AZ75+AZ77,0))</f>
        <v>#REF!</v>
      </c>
      <c r="BA80" s="135"/>
      <c r="BB80" s="135"/>
      <c r="BC80" s="134" t="e">
        <f>IF(BC78=BB79,0,BC78)</f>
        <v>#VALUE!</v>
      </c>
    </row>
    <row r="81" spans="30:49" ht="18" customHeight="1" x14ac:dyDescent="0.2">
      <c r="AD81" s="1" t="str">
        <f>IF(AND($F78="",$V78+$V79&gt;0),"事業の種類を選択してください。","")</f>
        <v/>
      </c>
      <c r="AN81" s="339">
        <f>IF(AN78=0,0,AN78+IF(AN80=0,AN79,AN80))</f>
        <v>0</v>
      </c>
      <c r="AO81" s="339"/>
      <c r="AP81" s="339"/>
      <c r="AQ81" s="339"/>
      <c r="AR81" s="339"/>
      <c r="AW81" s="102"/>
    </row>
  </sheetData>
  <sheetProtection sheet="1" selectLockedCells="1"/>
  <dataConsolidate/>
  <mergeCells count="317">
    <mergeCell ref="B9:I12"/>
    <mergeCell ref="J9:K9"/>
    <mergeCell ref="M9:N9"/>
    <mergeCell ref="O9:T9"/>
    <mergeCell ref="U9:W9"/>
    <mergeCell ref="AL9:AM11"/>
    <mergeCell ref="AN9:AO11"/>
    <mergeCell ref="J10:J12"/>
    <mergeCell ref="K10:K12"/>
    <mergeCell ref="L10:L12"/>
    <mergeCell ref="M10:M12"/>
    <mergeCell ref="N10:N12"/>
    <mergeCell ref="O10:O12"/>
    <mergeCell ref="P10:P12"/>
    <mergeCell ref="Q10:Q12"/>
    <mergeCell ref="BF2:BJ2"/>
    <mergeCell ref="N5:AE6"/>
    <mergeCell ref="AM5:AP6"/>
    <mergeCell ref="BD13:BE14"/>
    <mergeCell ref="V14:Y15"/>
    <mergeCell ref="Z14:AC15"/>
    <mergeCell ref="AD14:AG15"/>
    <mergeCell ref="AH14:AK15"/>
    <mergeCell ref="R10:R12"/>
    <mergeCell ref="S10:S12"/>
    <mergeCell ref="T10:T12"/>
    <mergeCell ref="U10:U12"/>
    <mergeCell ref="V10:V12"/>
    <mergeCell ref="W10:W12"/>
    <mergeCell ref="AP9:AQ11"/>
    <mergeCell ref="AR9:AS11"/>
    <mergeCell ref="AL14:AM15"/>
    <mergeCell ref="AN14:AS14"/>
    <mergeCell ref="BB14:BC14"/>
    <mergeCell ref="AN15:AS15"/>
    <mergeCell ref="B16:I17"/>
    <mergeCell ref="J16:N17"/>
    <mergeCell ref="T16:U16"/>
    <mergeCell ref="V16:X16"/>
    <mergeCell ref="AH16:AK16"/>
    <mergeCell ref="AN16:AR16"/>
    <mergeCell ref="B13:I15"/>
    <mergeCell ref="J13:N15"/>
    <mergeCell ref="O13:U15"/>
    <mergeCell ref="Y13:AH13"/>
    <mergeCell ref="AN13:AS13"/>
    <mergeCell ref="AN17:AR17"/>
    <mergeCell ref="T17:U17"/>
    <mergeCell ref="V17:Y17"/>
    <mergeCell ref="Z17:AC17"/>
    <mergeCell ref="AD17:AG17"/>
    <mergeCell ref="AH17:AK17"/>
    <mergeCell ref="AL17:AM17"/>
    <mergeCell ref="B18:I19"/>
    <mergeCell ref="J18:N19"/>
    <mergeCell ref="T18:U18"/>
    <mergeCell ref="V18:X18"/>
    <mergeCell ref="AH18:AK18"/>
    <mergeCell ref="AN18:AR18"/>
    <mergeCell ref="T19:U19"/>
    <mergeCell ref="V19:Y19"/>
    <mergeCell ref="Z19:AC19"/>
    <mergeCell ref="AD19:AG19"/>
    <mergeCell ref="AH19:AK19"/>
    <mergeCell ref="AL19:AM19"/>
    <mergeCell ref="AN19:AR19"/>
    <mergeCell ref="B20:I21"/>
    <mergeCell ref="J20:N21"/>
    <mergeCell ref="T20:U20"/>
    <mergeCell ref="V20:X20"/>
    <mergeCell ref="AH20:AK20"/>
    <mergeCell ref="AN20:AR20"/>
    <mergeCell ref="AN21:AR21"/>
    <mergeCell ref="B22:I23"/>
    <mergeCell ref="J22:N23"/>
    <mergeCell ref="T22:U22"/>
    <mergeCell ref="V22:X22"/>
    <mergeCell ref="AH22:AK22"/>
    <mergeCell ref="AN22:AR22"/>
    <mergeCell ref="T23:U23"/>
    <mergeCell ref="V23:Y23"/>
    <mergeCell ref="Z23:AC23"/>
    <mergeCell ref="T21:U21"/>
    <mergeCell ref="V21:Y21"/>
    <mergeCell ref="Z21:AC21"/>
    <mergeCell ref="AD21:AG21"/>
    <mergeCell ref="AH21:AK21"/>
    <mergeCell ref="AL21:AM21"/>
    <mergeCell ref="AD23:AG23"/>
    <mergeCell ref="AH23:AK23"/>
    <mergeCell ref="AL23:AM23"/>
    <mergeCell ref="AN23:AR23"/>
    <mergeCell ref="B24:I25"/>
    <mergeCell ref="J24:N25"/>
    <mergeCell ref="T24:U24"/>
    <mergeCell ref="V24:X24"/>
    <mergeCell ref="AH24:AK24"/>
    <mergeCell ref="AN24:AR24"/>
    <mergeCell ref="AH27:AK27"/>
    <mergeCell ref="AN27:AR27"/>
    <mergeCell ref="V28:Y28"/>
    <mergeCell ref="Z28:AC28"/>
    <mergeCell ref="AD28:AG28"/>
    <mergeCell ref="AH28:AK28"/>
    <mergeCell ref="AN28:AR28"/>
    <mergeCell ref="AN25:AR25"/>
    <mergeCell ref="B26:E28"/>
    <mergeCell ref="F26:N28"/>
    <mergeCell ref="O26:U28"/>
    <mergeCell ref="V26:Y26"/>
    <mergeCell ref="AH26:AK26"/>
    <mergeCell ref="AN26:AR26"/>
    <mergeCell ref="V27:Y27"/>
    <mergeCell ref="Z27:AC27"/>
    <mergeCell ref="AD27:AG27"/>
    <mergeCell ref="T25:U25"/>
    <mergeCell ref="V25:Y25"/>
    <mergeCell ref="Z25:AC25"/>
    <mergeCell ref="AD25:AG25"/>
    <mergeCell ref="AH25:AK25"/>
    <mergeCell ref="AL25:AM25"/>
    <mergeCell ref="X33:Z33"/>
    <mergeCell ref="AC33:AN33"/>
    <mergeCell ref="D34:G34"/>
    <mergeCell ref="AA34:AB34"/>
    <mergeCell ref="AC34:AS34"/>
    <mergeCell ref="AN29:AR29"/>
    <mergeCell ref="AJ30:AL30"/>
    <mergeCell ref="AM30:AN30"/>
    <mergeCell ref="AO30:AR30"/>
    <mergeCell ref="D31:E31"/>
    <mergeCell ref="G31:H31"/>
    <mergeCell ref="J31:K31"/>
    <mergeCell ref="AJ31:AK31"/>
    <mergeCell ref="AM31:AN31"/>
    <mergeCell ref="AP31:AR31"/>
    <mergeCell ref="AA36:AB39"/>
    <mergeCell ref="AC36:AH37"/>
    <mergeCell ref="AJ36:AN37"/>
    <mergeCell ref="AP36:AS37"/>
    <mergeCell ref="AC38:AH39"/>
    <mergeCell ref="AI38:AO39"/>
    <mergeCell ref="AP38:AS39"/>
    <mergeCell ref="AA32:AB32"/>
    <mergeCell ref="AC32:AS32"/>
    <mergeCell ref="AM49:AP50"/>
    <mergeCell ref="B53:I56"/>
    <mergeCell ref="J53:K53"/>
    <mergeCell ref="M53:N53"/>
    <mergeCell ref="O53:T53"/>
    <mergeCell ref="U53:W53"/>
    <mergeCell ref="AL53:AM55"/>
    <mergeCell ref="AN53:AO55"/>
    <mergeCell ref="AP53:AQ55"/>
    <mergeCell ref="S54:S56"/>
    <mergeCell ref="T54:T56"/>
    <mergeCell ref="U54:U56"/>
    <mergeCell ref="V54:V56"/>
    <mergeCell ref="W54:W56"/>
    <mergeCell ref="B57:I59"/>
    <mergeCell ref="J57:N59"/>
    <mergeCell ref="O57:U59"/>
    <mergeCell ref="AR53:AS55"/>
    <mergeCell ref="J54:J56"/>
    <mergeCell ref="K54:K56"/>
    <mergeCell ref="L54:L56"/>
    <mergeCell ref="M54:M56"/>
    <mergeCell ref="N54:N56"/>
    <mergeCell ref="O54:O56"/>
    <mergeCell ref="P54:P56"/>
    <mergeCell ref="Q54:Q56"/>
    <mergeCell ref="R54:R56"/>
    <mergeCell ref="Y57:AH57"/>
    <mergeCell ref="AL57:AM57"/>
    <mergeCell ref="AN57:AS57"/>
    <mergeCell ref="V58:Y59"/>
    <mergeCell ref="Z58:AC59"/>
    <mergeCell ref="AD58:AG59"/>
    <mergeCell ref="AH58:AK59"/>
    <mergeCell ref="AL58:AM59"/>
    <mergeCell ref="AN58:AS58"/>
    <mergeCell ref="B62:I63"/>
    <mergeCell ref="J62:N63"/>
    <mergeCell ref="T62:U62"/>
    <mergeCell ref="V62:X62"/>
    <mergeCell ref="AH62:AK62"/>
    <mergeCell ref="BB58:BC58"/>
    <mergeCell ref="AN59:AS59"/>
    <mergeCell ref="B60:I61"/>
    <mergeCell ref="J60:N61"/>
    <mergeCell ref="T60:U60"/>
    <mergeCell ref="V60:X60"/>
    <mergeCell ref="AH60:AK60"/>
    <mergeCell ref="AN60:AR60"/>
    <mergeCell ref="T61:U61"/>
    <mergeCell ref="V61:Y61"/>
    <mergeCell ref="AN62:AR62"/>
    <mergeCell ref="T63:U63"/>
    <mergeCell ref="V63:Y63"/>
    <mergeCell ref="Z63:AC63"/>
    <mergeCell ref="AD63:AG63"/>
    <mergeCell ref="AH63:AK63"/>
    <mergeCell ref="AL63:AM63"/>
    <mergeCell ref="AN63:AR63"/>
    <mergeCell ref="Z61:AC61"/>
    <mergeCell ref="AD61:AG61"/>
    <mergeCell ref="AH61:AK61"/>
    <mergeCell ref="AL61:AM61"/>
    <mergeCell ref="AN61:AR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8:E80"/>
    <mergeCell ref="F78:N80"/>
    <mergeCell ref="O78:U80"/>
    <mergeCell ref="V78:Y78"/>
    <mergeCell ref="AH78:AK78"/>
    <mergeCell ref="AN78:AR78"/>
    <mergeCell ref="V79:Y79"/>
    <mergeCell ref="B76:I77"/>
    <mergeCell ref="J76:N77"/>
    <mergeCell ref="T76:U76"/>
    <mergeCell ref="V76:X76"/>
    <mergeCell ref="AH76:AK76"/>
    <mergeCell ref="AN76:AR76"/>
    <mergeCell ref="T77:U77"/>
    <mergeCell ref="V77:Y77"/>
    <mergeCell ref="Z77:AC77"/>
    <mergeCell ref="AD77:AG77"/>
    <mergeCell ref="AN81:AR81"/>
    <mergeCell ref="Z79:AC79"/>
    <mergeCell ref="AD79:AG79"/>
    <mergeCell ref="AH79:AK79"/>
    <mergeCell ref="AN79:AR79"/>
    <mergeCell ref="V80:Y80"/>
    <mergeCell ref="Z80:AC80"/>
    <mergeCell ref="AD80:AG80"/>
    <mergeCell ref="AH80:AK80"/>
    <mergeCell ref="AN80:AR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D863C-B3AF-4BD8-868F-BEFCD18C421F}">
  <sheetPr>
    <tabColor theme="3" tint="0.59999389629810485"/>
  </sheetPr>
  <dimension ref="A1:BY81"/>
  <sheetViews>
    <sheetView showGridLines="0" workbookViewId="0">
      <selection activeCell="B16" sqref="B16:I17"/>
    </sheetView>
  </sheetViews>
  <sheetFormatPr defaultColWidth="0" defaultRowHeight="0" customHeight="1" zeroHeight="1" x14ac:dyDescent="0.2"/>
  <cols>
    <col min="1" max="1" width="1.453125" style="1" customWidth="1"/>
    <col min="2" max="14" width="3.6328125" style="1" customWidth="1"/>
    <col min="15" max="18" width="3.08984375" style="1" customWidth="1"/>
    <col min="19" max="19" width="3" style="1" customWidth="1"/>
    <col min="20" max="24" width="3.08984375" style="1" customWidth="1"/>
    <col min="25" max="25" width="2.08984375" style="1" customWidth="1"/>
    <col min="26" max="28" width="3.08984375" style="1" customWidth="1"/>
    <col min="29" max="29" width="2.08984375" style="1" customWidth="1"/>
    <col min="30" max="32" width="3.08984375" style="1" customWidth="1"/>
    <col min="33" max="33" width="2.08984375" style="1" customWidth="1"/>
    <col min="34" max="36" width="3.08984375" style="1" customWidth="1"/>
    <col min="37" max="37" width="2.08984375" style="1" customWidth="1"/>
    <col min="38" max="43" width="3.08984375" style="1" customWidth="1"/>
    <col min="44" max="44" width="1.26953125" style="1" customWidth="1"/>
    <col min="45" max="45" width="2" style="1" customWidth="1"/>
    <col min="46" max="46" width="1.36328125" style="1" customWidth="1"/>
    <col min="47" max="47" width="1.26953125" style="1" customWidth="1"/>
    <col min="48" max="49" width="3.6328125" style="1" hidden="1" customWidth="1"/>
    <col min="50" max="55" width="3.6328125" style="9" hidden="1" customWidth="1"/>
    <col min="56" max="57" width="3.6328125" style="77" hidden="1" customWidth="1"/>
    <col min="58" max="65" width="3.6328125" style="1" hidden="1" customWidth="1"/>
    <col min="66" max="66" width="8.26953125" style="1" hidden="1" customWidth="1"/>
    <col min="67" max="67" width="18.36328125" style="1" hidden="1" customWidth="1"/>
    <col min="68" max="70" width="9.90625" style="1" hidden="1" customWidth="1"/>
    <col min="71" max="74" width="3.6328125" style="1" hidden="1" customWidth="1"/>
    <col min="75" max="75" width="6.453125" style="1" hidden="1" customWidth="1"/>
    <col min="76" max="16384" width="3.6328125" style="1" hidden="1"/>
  </cols>
  <sheetData>
    <row r="1" spans="1:77" ht="6" customHeight="1" thickBot="1" x14ac:dyDescent="0.25"/>
    <row r="2" spans="1:77" ht="24" customHeight="1" x14ac:dyDescent="0.2">
      <c r="X2" s="3"/>
      <c r="Y2" s="3"/>
      <c r="BF2" s="538" t="s">
        <v>50</v>
      </c>
      <c r="BG2" s="539"/>
      <c r="BH2" s="539"/>
      <c r="BI2" s="539"/>
      <c r="BJ2" s="540"/>
    </row>
    <row r="3" spans="1:77"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c r="BF3" s="78"/>
      <c r="BG3" s="77"/>
      <c r="BH3" s="77"/>
      <c r="BI3" s="77"/>
      <c r="BJ3" s="79"/>
    </row>
    <row r="4" spans="1:77" ht="17.25" customHeight="1" x14ac:dyDescent="0.25">
      <c r="B4" s="2" t="s">
        <v>9</v>
      </c>
      <c r="U4" s="6" t="s">
        <v>81</v>
      </c>
      <c r="V4" s="4"/>
      <c r="W4" s="4"/>
      <c r="X4" s="4"/>
      <c r="Y4" s="4"/>
      <c r="BF4" s="78"/>
      <c r="BG4" s="77" t="s">
        <v>51</v>
      </c>
      <c r="BH4" s="77"/>
      <c r="BI4" s="77"/>
      <c r="BJ4" s="79"/>
    </row>
    <row r="5" spans="1:77" ht="13.15" customHeight="1" x14ac:dyDescent="0.2">
      <c r="M5" s="7"/>
      <c r="N5" s="541" t="s">
        <v>39</v>
      </c>
      <c r="O5" s="541"/>
      <c r="P5" s="541"/>
      <c r="Q5" s="541"/>
      <c r="R5" s="541"/>
      <c r="S5" s="541"/>
      <c r="T5" s="541"/>
      <c r="U5" s="541"/>
      <c r="V5" s="541"/>
      <c r="W5" s="541"/>
      <c r="X5" s="541"/>
      <c r="Y5" s="541"/>
      <c r="Z5" s="541"/>
      <c r="AA5" s="541"/>
      <c r="AB5" s="541"/>
      <c r="AC5" s="541"/>
      <c r="AD5" s="541"/>
      <c r="AE5" s="541"/>
      <c r="AF5" s="7"/>
      <c r="AL5" s="80"/>
      <c r="AM5" s="460" t="s">
        <v>102</v>
      </c>
      <c r="AN5" s="461"/>
      <c r="AO5" s="461"/>
      <c r="AP5" s="462"/>
      <c r="BF5" s="78"/>
      <c r="BG5" s="77" t="s">
        <v>52</v>
      </c>
      <c r="BH5" s="77"/>
      <c r="BI5" s="77"/>
      <c r="BJ5" s="79"/>
    </row>
    <row r="6" spans="1:77" ht="13.15" customHeight="1" x14ac:dyDescent="0.2">
      <c r="M6" s="8"/>
      <c r="N6" s="542"/>
      <c r="O6" s="542"/>
      <c r="P6" s="542"/>
      <c r="Q6" s="542"/>
      <c r="R6" s="542"/>
      <c r="S6" s="542"/>
      <c r="T6" s="542"/>
      <c r="U6" s="542"/>
      <c r="V6" s="542"/>
      <c r="W6" s="542"/>
      <c r="X6" s="542"/>
      <c r="Y6" s="542"/>
      <c r="Z6" s="542"/>
      <c r="AA6" s="542"/>
      <c r="AB6" s="542"/>
      <c r="AC6" s="542"/>
      <c r="AD6" s="542"/>
      <c r="AE6" s="542"/>
      <c r="AF6" s="8"/>
      <c r="AL6" s="80"/>
      <c r="AM6" s="463"/>
      <c r="AN6" s="464"/>
      <c r="AO6" s="464"/>
      <c r="AP6" s="465"/>
      <c r="BF6" s="78"/>
      <c r="BG6" s="77" t="s">
        <v>70</v>
      </c>
      <c r="BH6" s="77"/>
      <c r="BI6" s="77"/>
      <c r="BJ6" s="79"/>
    </row>
    <row r="7" spans="1:77" ht="12.75" customHeight="1" x14ac:dyDescent="0.2">
      <c r="AL7" s="81"/>
      <c r="AM7" s="81"/>
      <c r="BF7" s="78"/>
      <c r="BG7" s="77" t="s">
        <v>53</v>
      </c>
      <c r="BH7" s="77"/>
      <c r="BI7" s="77"/>
      <c r="BJ7" s="79"/>
    </row>
    <row r="8" spans="1:77" ht="6" customHeight="1" x14ac:dyDescent="0.2">
      <c r="BF8" s="78"/>
      <c r="BG8" s="77" t="s">
        <v>52</v>
      </c>
      <c r="BH8" s="77"/>
      <c r="BI8" s="77"/>
      <c r="BJ8" s="79"/>
    </row>
    <row r="9" spans="1:77" ht="12" customHeight="1" x14ac:dyDescent="0.2">
      <c r="B9" s="466" t="s">
        <v>2</v>
      </c>
      <c r="C9" s="467"/>
      <c r="D9" s="467"/>
      <c r="E9" s="467"/>
      <c r="F9" s="467"/>
      <c r="G9" s="467"/>
      <c r="H9" s="467"/>
      <c r="I9" s="557"/>
      <c r="J9" s="469" t="s">
        <v>10</v>
      </c>
      <c r="K9" s="469"/>
      <c r="L9" s="41" t="s">
        <v>3</v>
      </c>
      <c r="M9" s="469" t="s">
        <v>11</v>
      </c>
      <c r="N9" s="469"/>
      <c r="O9" s="470" t="s">
        <v>12</v>
      </c>
      <c r="P9" s="469"/>
      <c r="Q9" s="469"/>
      <c r="R9" s="469"/>
      <c r="S9" s="469"/>
      <c r="T9" s="469"/>
      <c r="U9" s="469" t="s">
        <v>13</v>
      </c>
      <c r="V9" s="469"/>
      <c r="W9" s="469"/>
      <c r="AL9" s="569"/>
      <c r="AM9" s="472"/>
      <c r="AN9" s="406" t="s">
        <v>4</v>
      </c>
      <c r="AO9" s="406"/>
      <c r="AP9" s="472"/>
      <c r="AQ9" s="472"/>
      <c r="AR9" s="406" t="s">
        <v>5</v>
      </c>
      <c r="AS9" s="407"/>
      <c r="BF9" s="78"/>
      <c r="BG9" s="77" t="s">
        <v>71</v>
      </c>
      <c r="BH9" s="77"/>
      <c r="BI9" s="77"/>
      <c r="BJ9" s="79"/>
    </row>
    <row r="10" spans="1:77" ht="13.9" customHeight="1" x14ac:dyDescent="0.2">
      <c r="B10" s="467"/>
      <c r="C10" s="467"/>
      <c r="D10" s="467"/>
      <c r="E10" s="467"/>
      <c r="F10" s="467"/>
      <c r="G10" s="467"/>
      <c r="H10" s="467"/>
      <c r="I10" s="557"/>
      <c r="J10" s="412" t="s">
        <v>119</v>
      </c>
      <c r="K10" s="558" t="s">
        <v>119</v>
      </c>
      <c r="L10" s="412" t="s">
        <v>119</v>
      </c>
      <c r="M10" s="560" t="s">
        <v>123</v>
      </c>
      <c r="N10" s="549" t="s">
        <v>125</v>
      </c>
      <c r="O10" s="412" t="s">
        <v>127</v>
      </c>
      <c r="P10" s="547" t="s">
        <v>121</v>
      </c>
      <c r="Q10" s="547" t="s">
        <v>129</v>
      </c>
      <c r="R10" s="547" t="s">
        <v>123</v>
      </c>
      <c r="S10" s="547" t="s">
        <v>119</v>
      </c>
      <c r="T10" s="549" t="s">
        <v>125</v>
      </c>
      <c r="U10" s="413">
        <f>初期設定!C21</f>
        <v>0</v>
      </c>
      <c r="V10" s="548">
        <f>初期設定!D21</f>
        <v>0</v>
      </c>
      <c r="W10" s="552">
        <f>初期設定!E21</f>
        <v>0</v>
      </c>
      <c r="AL10" s="473"/>
      <c r="AM10" s="474"/>
      <c r="AN10" s="408"/>
      <c r="AO10" s="408"/>
      <c r="AP10" s="474"/>
      <c r="AQ10" s="474"/>
      <c r="AR10" s="408"/>
      <c r="AS10" s="409"/>
      <c r="BF10" s="78"/>
      <c r="BG10" s="77" t="s">
        <v>54</v>
      </c>
      <c r="BH10" s="77"/>
      <c r="BI10" s="77"/>
      <c r="BJ10" s="79"/>
    </row>
    <row r="11" spans="1:77" ht="9" customHeight="1" x14ac:dyDescent="0.2">
      <c r="B11" s="467"/>
      <c r="C11" s="467"/>
      <c r="D11" s="467"/>
      <c r="E11" s="467"/>
      <c r="F11" s="467"/>
      <c r="G11" s="467"/>
      <c r="H11" s="467"/>
      <c r="I11" s="557"/>
      <c r="J11" s="413"/>
      <c r="K11" s="559"/>
      <c r="L11" s="413"/>
      <c r="M11" s="561"/>
      <c r="N11" s="550"/>
      <c r="O11" s="413"/>
      <c r="P11" s="548"/>
      <c r="Q11" s="548"/>
      <c r="R11" s="548"/>
      <c r="S11" s="548"/>
      <c r="T11" s="550"/>
      <c r="U11" s="413"/>
      <c r="V11" s="548"/>
      <c r="W11" s="552"/>
      <c r="AL11" s="475"/>
      <c r="AM11" s="476"/>
      <c r="AN11" s="410"/>
      <c r="AO11" s="410"/>
      <c r="AP11" s="476"/>
      <c r="AQ11" s="476"/>
      <c r="AR11" s="410"/>
      <c r="AS11" s="411"/>
      <c r="BF11" s="78"/>
      <c r="BG11" s="77" t="s">
        <v>52</v>
      </c>
      <c r="BH11" s="77"/>
      <c r="BI11" s="77"/>
      <c r="BJ11" s="79"/>
    </row>
    <row r="12" spans="1:77" ht="6" customHeight="1" thickBot="1" x14ac:dyDescent="0.25">
      <c r="B12" s="468"/>
      <c r="C12" s="468"/>
      <c r="D12" s="468"/>
      <c r="E12" s="468"/>
      <c r="F12" s="468"/>
      <c r="G12" s="468"/>
      <c r="H12" s="468"/>
      <c r="I12" s="347"/>
      <c r="J12" s="413"/>
      <c r="K12" s="559"/>
      <c r="L12" s="413"/>
      <c r="M12" s="561"/>
      <c r="N12" s="550"/>
      <c r="O12" s="413"/>
      <c r="P12" s="548"/>
      <c r="Q12" s="548"/>
      <c r="R12" s="548"/>
      <c r="S12" s="548"/>
      <c r="T12" s="550"/>
      <c r="U12" s="413"/>
      <c r="V12" s="548"/>
      <c r="W12" s="552"/>
      <c r="BF12" s="78"/>
      <c r="BG12" s="77" t="s">
        <v>72</v>
      </c>
      <c r="BH12" s="77"/>
      <c r="BI12" s="77"/>
      <c r="BJ12" s="79"/>
    </row>
    <row r="13" spans="1:77" s="3" customFormat="1" ht="15" customHeight="1" thickBot="1" x14ac:dyDescent="0.25">
      <c r="A13" s="1"/>
      <c r="B13" s="391" t="s">
        <v>14</v>
      </c>
      <c r="C13" s="392"/>
      <c r="D13" s="392"/>
      <c r="E13" s="392"/>
      <c r="F13" s="392"/>
      <c r="G13" s="392"/>
      <c r="H13" s="392"/>
      <c r="I13" s="393"/>
      <c r="J13" s="391" t="s">
        <v>6</v>
      </c>
      <c r="K13" s="392"/>
      <c r="L13" s="392"/>
      <c r="M13" s="392"/>
      <c r="N13" s="400"/>
      <c r="O13" s="403" t="s">
        <v>15</v>
      </c>
      <c r="P13" s="392"/>
      <c r="Q13" s="392"/>
      <c r="R13" s="392"/>
      <c r="S13" s="392"/>
      <c r="T13" s="392"/>
      <c r="U13" s="393"/>
      <c r="V13" s="42" t="s">
        <v>30</v>
      </c>
      <c r="W13" s="43"/>
      <c r="X13" s="43"/>
      <c r="Y13" s="426" t="s">
        <v>83</v>
      </c>
      <c r="Z13" s="426"/>
      <c r="AA13" s="426"/>
      <c r="AB13" s="426"/>
      <c r="AC13" s="426"/>
      <c r="AD13" s="426"/>
      <c r="AE13" s="426"/>
      <c r="AF13" s="426"/>
      <c r="AG13" s="426"/>
      <c r="AH13" s="426"/>
      <c r="AI13" s="43"/>
      <c r="AJ13" s="43"/>
      <c r="AK13" s="44"/>
      <c r="AL13" s="45" t="s">
        <v>48</v>
      </c>
      <c r="AM13" s="46"/>
      <c r="AN13" s="428" t="s">
        <v>46</v>
      </c>
      <c r="AO13" s="428"/>
      <c r="AP13" s="428"/>
      <c r="AQ13" s="428"/>
      <c r="AR13" s="428"/>
      <c r="AS13" s="429"/>
      <c r="AX13" s="9"/>
      <c r="AY13" s="9"/>
      <c r="AZ13" s="9"/>
      <c r="BA13" s="9"/>
      <c r="BB13" s="9"/>
      <c r="BC13" s="9"/>
      <c r="BD13" s="543" t="s">
        <v>45</v>
      </c>
      <c r="BE13" s="544"/>
      <c r="BF13" s="82"/>
      <c r="BG13" s="77" t="s">
        <v>55</v>
      </c>
      <c r="BH13" s="39"/>
      <c r="BI13" s="39"/>
      <c r="BJ13" s="83"/>
    </row>
    <row r="14" spans="1:77" s="3" customFormat="1" ht="13.9" customHeight="1" thickBot="1" x14ac:dyDescent="0.25">
      <c r="A14" s="1"/>
      <c r="B14" s="394"/>
      <c r="C14" s="395"/>
      <c r="D14" s="395"/>
      <c r="E14" s="395"/>
      <c r="F14" s="395"/>
      <c r="G14" s="395"/>
      <c r="H14" s="395"/>
      <c r="I14" s="396"/>
      <c r="J14" s="394"/>
      <c r="K14" s="395"/>
      <c r="L14" s="395"/>
      <c r="M14" s="395"/>
      <c r="N14" s="401"/>
      <c r="O14" s="404"/>
      <c r="P14" s="395"/>
      <c r="Q14" s="395"/>
      <c r="R14" s="395"/>
      <c r="S14" s="395"/>
      <c r="T14" s="395"/>
      <c r="U14" s="396"/>
      <c r="V14" s="430" t="s">
        <v>7</v>
      </c>
      <c r="W14" s="431"/>
      <c r="X14" s="431"/>
      <c r="Y14" s="432"/>
      <c r="Z14" s="436" t="s">
        <v>16</v>
      </c>
      <c r="AA14" s="437"/>
      <c r="AB14" s="437"/>
      <c r="AC14" s="438"/>
      <c r="AD14" s="442" t="s">
        <v>17</v>
      </c>
      <c r="AE14" s="443"/>
      <c r="AF14" s="443"/>
      <c r="AG14" s="444"/>
      <c r="AH14" s="448" t="s">
        <v>41</v>
      </c>
      <c r="AI14" s="449"/>
      <c r="AJ14" s="449"/>
      <c r="AK14" s="450"/>
      <c r="AL14" s="553" t="s">
        <v>49</v>
      </c>
      <c r="AM14" s="554"/>
      <c r="AN14" s="456" t="s">
        <v>19</v>
      </c>
      <c r="AO14" s="457"/>
      <c r="AP14" s="457"/>
      <c r="AQ14" s="457"/>
      <c r="AR14" s="458"/>
      <c r="AS14" s="459"/>
      <c r="AX14" s="9"/>
      <c r="AY14" s="84" t="s">
        <v>67</v>
      </c>
      <c r="AZ14" s="84" t="s">
        <v>67</v>
      </c>
      <c r="BA14" s="84" t="s">
        <v>65</v>
      </c>
      <c r="BB14" s="387" t="s">
        <v>66</v>
      </c>
      <c r="BC14" s="388"/>
      <c r="BD14" s="545"/>
      <c r="BE14" s="546"/>
      <c r="BF14" s="85"/>
      <c r="BG14" s="86"/>
      <c r="BH14" s="86"/>
      <c r="BI14" s="87" t="s">
        <v>56</v>
      </c>
      <c r="BJ14" s="88">
        <v>41</v>
      </c>
      <c r="BO14" s="10" t="s">
        <v>117</v>
      </c>
    </row>
    <row r="15" spans="1:77" s="3" customFormat="1" ht="13.9" customHeight="1" x14ac:dyDescent="0.2">
      <c r="A15" s="1"/>
      <c r="B15" s="397"/>
      <c r="C15" s="398"/>
      <c r="D15" s="398"/>
      <c r="E15" s="398"/>
      <c r="F15" s="398"/>
      <c r="G15" s="398"/>
      <c r="H15" s="398"/>
      <c r="I15" s="399"/>
      <c r="J15" s="397"/>
      <c r="K15" s="398"/>
      <c r="L15" s="398"/>
      <c r="M15" s="398"/>
      <c r="N15" s="402"/>
      <c r="O15" s="405"/>
      <c r="P15" s="398"/>
      <c r="Q15" s="398"/>
      <c r="R15" s="398"/>
      <c r="S15" s="398"/>
      <c r="T15" s="398"/>
      <c r="U15" s="399"/>
      <c r="V15" s="433"/>
      <c r="W15" s="434"/>
      <c r="X15" s="434"/>
      <c r="Y15" s="435"/>
      <c r="Z15" s="439"/>
      <c r="AA15" s="440"/>
      <c r="AB15" s="440"/>
      <c r="AC15" s="441"/>
      <c r="AD15" s="445"/>
      <c r="AE15" s="446"/>
      <c r="AF15" s="446"/>
      <c r="AG15" s="447"/>
      <c r="AH15" s="451"/>
      <c r="AI15" s="452"/>
      <c r="AJ15" s="452"/>
      <c r="AK15" s="453"/>
      <c r="AL15" s="555"/>
      <c r="AM15" s="556"/>
      <c r="AN15" s="389"/>
      <c r="AO15" s="389"/>
      <c r="AP15" s="389"/>
      <c r="AQ15" s="389"/>
      <c r="AR15" s="389"/>
      <c r="AS15" s="390"/>
      <c r="AX15" s="9"/>
      <c r="AY15" s="89"/>
      <c r="AZ15" s="90" t="s">
        <v>62</v>
      </c>
      <c r="BA15" s="90" t="s">
        <v>64</v>
      </c>
      <c r="BB15" s="91" t="s">
        <v>63</v>
      </c>
      <c r="BC15" s="90" t="s">
        <v>69</v>
      </c>
      <c r="BD15" s="92" t="s">
        <v>43</v>
      </c>
      <c r="BE15" s="93" t="s">
        <v>44</v>
      </c>
      <c r="BF15" s="94" t="s">
        <v>57</v>
      </c>
      <c r="BG15" s="95" t="s">
        <v>58</v>
      </c>
      <c r="BH15" s="95" t="s">
        <v>59</v>
      </c>
      <c r="BI15" s="96" t="s">
        <v>60</v>
      </c>
      <c r="BJ15" s="97" t="s">
        <v>61</v>
      </c>
      <c r="BL15" s="77" t="s">
        <v>68</v>
      </c>
      <c r="BM15" s="77" t="s">
        <v>42</v>
      </c>
      <c r="BO15" s="3" t="s">
        <v>109</v>
      </c>
      <c r="BP15" s="3" t="s">
        <v>110</v>
      </c>
      <c r="BQ15" s="3" t="s">
        <v>111</v>
      </c>
      <c r="BR15" s="3" t="s">
        <v>112</v>
      </c>
      <c r="BS15" s="3" t="s">
        <v>114</v>
      </c>
      <c r="BT15" s="3" t="s">
        <v>115</v>
      </c>
      <c r="BU15" s="3" t="s">
        <v>116</v>
      </c>
    </row>
    <row r="16" spans="1:77" ht="18" customHeight="1" thickBot="1" x14ac:dyDescent="0.25">
      <c r="B16" s="369"/>
      <c r="C16" s="370"/>
      <c r="D16" s="370"/>
      <c r="E16" s="370"/>
      <c r="F16" s="370"/>
      <c r="G16" s="370"/>
      <c r="H16" s="370"/>
      <c r="I16" s="371"/>
      <c r="J16" s="369"/>
      <c r="K16" s="370"/>
      <c r="L16" s="370"/>
      <c r="M16" s="370"/>
      <c r="N16" s="375"/>
      <c r="O16" s="65"/>
      <c r="P16" s="48" t="s">
        <v>0</v>
      </c>
      <c r="Q16" s="67"/>
      <c r="R16" s="48" t="s">
        <v>1</v>
      </c>
      <c r="S16" s="69"/>
      <c r="T16" s="377" t="s">
        <v>113</v>
      </c>
      <c r="U16" s="377"/>
      <c r="V16" s="378"/>
      <c r="W16" s="379"/>
      <c r="X16" s="379"/>
      <c r="Y16" s="49"/>
      <c r="Z16" s="98"/>
      <c r="AA16" s="99"/>
      <c r="AB16" s="99"/>
      <c r="AC16" s="63" t="s">
        <v>8</v>
      </c>
      <c r="AD16" s="98"/>
      <c r="AE16" s="99"/>
      <c r="AF16" s="99"/>
      <c r="AG16" s="100" t="s">
        <v>8</v>
      </c>
      <c r="AH16" s="365"/>
      <c r="AI16" s="366"/>
      <c r="AJ16" s="366"/>
      <c r="AK16" s="367"/>
      <c r="AL16" s="152"/>
      <c r="AM16" s="153"/>
      <c r="AN16" s="365"/>
      <c r="AO16" s="366"/>
      <c r="AP16" s="366"/>
      <c r="AQ16" s="366"/>
      <c r="AR16" s="366"/>
      <c r="AS16" s="100" t="s">
        <v>8</v>
      </c>
      <c r="AV16" s="101" t="str">
        <f>IF(OR(O16="",Q16=""),"", IF(O16&lt;20,DATE(O16+118,Q16,IF(S16="",1,S16)),DATE(O16+88,Q16,IF(S16="",1,S16))))</f>
        <v/>
      </c>
      <c r="AW16" s="102" t="e">
        <f>IF(AV16&lt;=#REF!,"昔",IF(AV16&lt;=#REF!,"上",IF(AV16&lt;=#REF!,"中","下")))</f>
        <v>#REF!</v>
      </c>
      <c r="AX16" s="9" t="e">
        <f>IF(AV16&lt;=#REF!,5,IF(AV16&lt;=#REF!,7,IF(AV16&lt;=#REF!,9,11)))</f>
        <v>#REF!</v>
      </c>
      <c r="AY16" s="103"/>
      <c r="AZ16" s="104"/>
      <c r="BA16" s="105">
        <f>AN16</f>
        <v>0</v>
      </c>
      <c r="BB16" s="104"/>
      <c r="BC16" s="104"/>
      <c r="BD16" s="106">
        <v>1</v>
      </c>
      <c r="BE16" s="107">
        <v>1</v>
      </c>
      <c r="BF16" s="92">
        <v>1</v>
      </c>
      <c r="BG16" s="108">
        <v>16</v>
      </c>
      <c r="BH16" s="108">
        <v>24</v>
      </c>
      <c r="BI16" s="109" t="str">
        <f ca="1">IF(COUNTA(INDIRECT(ADDRESS(BG16,2)):INDIRECT(ADDRESS(BH16,2)))&gt;0,COUNTA(INDIRECT(ADDRESS(BG16,2)):INDIRECT(ADDRESS(BH16,2))),"")</f>
        <v/>
      </c>
      <c r="BJ16" s="110">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33【舗装工事業】（入力用）'!O16,VALUE(概算年度)='33【舗装工事業】（入力用）'!O17),IF('33【舗装工事業】（入力用）'!Q16=1,1,IF('33【舗装工事業】（入力用）'!Q16=2,2,IF('33【舗装工事業】（入力用）'!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2">
      <c r="B17" s="372"/>
      <c r="C17" s="373"/>
      <c r="D17" s="373"/>
      <c r="E17" s="373"/>
      <c r="F17" s="373"/>
      <c r="G17" s="373"/>
      <c r="H17" s="373"/>
      <c r="I17" s="374"/>
      <c r="J17" s="372"/>
      <c r="K17" s="373"/>
      <c r="L17" s="373"/>
      <c r="M17" s="373"/>
      <c r="N17" s="376"/>
      <c r="O17" s="66"/>
      <c r="P17" s="11" t="s">
        <v>0</v>
      </c>
      <c r="Q17" s="68"/>
      <c r="R17" s="11" t="s">
        <v>1</v>
      </c>
      <c r="S17" s="70"/>
      <c r="T17" s="380" t="s">
        <v>21</v>
      </c>
      <c r="U17" s="380"/>
      <c r="V17" s="384"/>
      <c r="W17" s="385"/>
      <c r="X17" s="385"/>
      <c r="Y17" s="385"/>
      <c r="Z17" s="384"/>
      <c r="AA17" s="385"/>
      <c r="AB17" s="385"/>
      <c r="AC17" s="385"/>
      <c r="AD17" s="384"/>
      <c r="AE17" s="385"/>
      <c r="AF17" s="385"/>
      <c r="AG17" s="386"/>
      <c r="AH17" s="341">
        <f>V17+Z17-AD17</f>
        <v>0</v>
      </c>
      <c r="AI17" s="341"/>
      <c r="AJ17" s="341"/>
      <c r="AK17" s="368"/>
      <c r="AL17" s="345" t="str">
        <f>IF(AH17&gt;0,0.17,"")</f>
        <v/>
      </c>
      <c r="AM17" s="346"/>
      <c r="AN17" s="342">
        <f>INT(AH17*0.17)</f>
        <v>0</v>
      </c>
      <c r="AO17" s="343"/>
      <c r="AP17" s="343"/>
      <c r="AQ17" s="343"/>
      <c r="AR17" s="343"/>
      <c r="AS17" s="35"/>
      <c r="AV17" s="101"/>
      <c r="AW17" s="102"/>
      <c r="AY17" s="111">
        <f>AH17</f>
        <v>0</v>
      </c>
      <c r="AZ17" s="112" t="e">
        <f>IF(AV16&lt;=#REF!,AH17,IF(AND(AV16&gt;=#REF!,AV16&lt;=#REF!),AH17*105/108,AH17))</f>
        <v>#REF!</v>
      </c>
      <c r="BA17" s="90"/>
      <c r="BB17" s="112" t="e">
        <f>IF($AL17="賃金で算定",0,INT(AY17*$AL17/100))</f>
        <v>#VALUE!</v>
      </c>
      <c r="BC17" s="112" t="e">
        <f>IF(AY17=AZ17,BB17,AZ17*$AL17/100)</f>
        <v>#REF!</v>
      </c>
      <c r="BD17" s="106">
        <v>2</v>
      </c>
      <c r="BE17" s="107">
        <v>2</v>
      </c>
      <c r="BF17" s="92">
        <v>2</v>
      </c>
      <c r="BG17" s="108">
        <v>60</v>
      </c>
      <c r="BH17" s="108">
        <f>BG16+BG17</f>
        <v>76</v>
      </c>
      <c r="BI17" s="93" t="str">
        <f ca="1">IF(COUNTA(INDIRECT(ADDRESS(BG17,2)):INDIRECT(ADDRESS(BH17,2)))&gt;0,COUNTA(INDIRECT(ADDRESS(BG17,2)):INDIRECT(ADDRESS(BH17,2))),"")</f>
        <v/>
      </c>
      <c r="BJ17" s="77"/>
      <c r="BL17" s="77" t="e">
        <f>IF(AY17=AZ17,0,1)</f>
        <v>#REF!</v>
      </c>
      <c r="BM17" s="77" t="e">
        <f>IF(BL17=1,AL17,"")</f>
        <v>#REF!</v>
      </c>
    </row>
    <row r="18" spans="2:74" ht="18" customHeight="1" x14ac:dyDescent="0.2">
      <c r="B18" s="369"/>
      <c r="C18" s="370"/>
      <c r="D18" s="370"/>
      <c r="E18" s="370"/>
      <c r="F18" s="370"/>
      <c r="G18" s="370"/>
      <c r="H18" s="370"/>
      <c r="I18" s="371"/>
      <c r="J18" s="369"/>
      <c r="K18" s="370"/>
      <c r="L18" s="370"/>
      <c r="M18" s="370"/>
      <c r="N18" s="375"/>
      <c r="O18" s="65"/>
      <c r="P18" s="48" t="s">
        <v>31</v>
      </c>
      <c r="Q18" s="67"/>
      <c r="R18" s="48" t="s">
        <v>1</v>
      </c>
      <c r="S18" s="69"/>
      <c r="T18" s="377" t="s">
        <v>113</v>
      </c>
      <c r="U18" s="377"/>
      <c r="V18" s="378"/>
      <c r="W18" s="379"/>
      <c r="X18" s="379"/>
      <c r="Y18" s="64"/>
      <c r="Z18" s="113"/>
      <c r="AA18" s="114"/>
      <c r="AB18" s="114"/>
      <c r="AC18" s="64"/>
      <c r="AD18" s="113"/>
      <c r="AE18" s="114"/>
      <c r="AF18" s="114"/>
      <c r="AG18" s="115"/>
      <c r="AH18" s="365"/>
      <c r="AI18" s="366"/>
      <c r="AJ18" s="366"/>
      <c r="AK18" s="367"/>
      <c r="AL18" s="152"/>
      <c r="AM18" s="153"/>
      <c r="AN18" s="365"/>
      <c r="AO18" s="366"/>
      <c r="AP18" s="366"/>
      <c r="AQ18" s="366"/>
      <c r="AR18" s="366"/>
      <c r="AS18" s="58"/>
      <c r="AV18" s="101" t="str">
        <f>IF(OR(O18="",Q18=""),"", IF(O18&lt;20,DATE(O18+118,Q18,IF(S18="",1,S18)),DATE(O18+88,Q18,IF(S18="",1,S18))))</f>
        <v/>
      </c>
      <c r="AW18" s="102" t="e">
        <f>IF(AV18&lt;=#REF!,"昔",IF(AV18&lt;=#REF!,"上",IF(AV18&lt;=#REF!,"中","下")))</f>
        <v>#REF!</v>
      </c>
      <c r="AX18" s="9" t="e">
        <f>IF(AV18&lt;=#REF!,5,IF(AV18&lt;=#REF!,7,IF(AV18&lt;=#REF!,9,11)))</f>
        <v>#REF!</v>
      </c>
      <c r="AY18" s="103"/>
      <c r="AZ18" s="104"/>
      <c r="BA18" s="105">
        <f t="shared" ref="BA18" si="0">AN18</f>
        <v>0</v>
      </c>
      <c r="BB18" s="104"/>
      <c r="BC18" s="104"/>
      <c r="BD18" s="116">
        <v>3</v>
      </c>
      <c r="BE18" s="107">
        <v>3</v>
      </c>
      <c r="BF18" s="92">
        <v>3</v>
      </c>
      <c r="BG18" s="108">
        <f t="shared" ref="BG18:BH33" si="1">BG17+$BJ$14</f>
        <v>101</v>
      </c>
      <c r="BH18" s="108">
        <f t="shared" si="1"/>
        <v>117</v>
      </c>
      <c r="BI18" s="93" t="str">
        <f ca="1">IF(COUNTA(INDIRECT(ADDRESS(BG18,2)):INDIRECT(ADDRESS(BH18,2)))&gt;0,COUNTA(INDIRECT(ADDRESS(BG18,2)):INDIRECT(ADDRESS(BH18,2))),"")</f>
        <v/>
      </c>
      <c r="BJ18" s="77"/>
      <c r="BL18" s="77"/>
      <c r="BM18" s="77"/>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33【舗装工事業】（入力用）'!O18,VALUE(概算年度)='33【舗装工事業】（入力用）'!O19),IF('33【舗装工事業】（入力用）'!Q18=1,1,IF('33【舗装工事業】（入力用）'!Q18=2,2,IF('33【舗装工事業】（入力用）'!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5">
      <c r="B19" s="372"/>
      <c r="C19" s="373"/>
      <c r="D19" s="373"/>
      <c r="E19" s="373"/>
      <c r="F19" s="373"/>
      <c r="G19" s="373"/>
      <c r="H19" s="373"/>
      <c r="I19" s="374"/>
      <c r="J19" s="372"/>
      <c r="K19" s="373"/>
      <c r="L19" s="373"/>
      <c r="M19" s="373"/>
      <c r="N19" s="376"/>
      <c r="O19" s="66"/>
      <c r="P19" s="11" t="s">
        <v>0</v>
      </c>
      <c r="Q19" s="68"/>
      <c r="R19" s="11" t="s">
        <v>1</v>
      </c>
      <c r="S19" s="70"/>
      <c r="T19" s="380" t="s">
        <v>21</v>
      </c>
      <c r="U19" s="380"/>
      <c r="V19" s="381"/>
      <c r="W19" s="382"/>
      <c r="X19" s="382"/>
      <c r="Y19" s="383"/>
      <c r="Z19" s="384"/>
      <c r="AA19" s="385"/>
      <c r="AB19" s="385"/>
      <c r="AC19" s="385"/>
      <c r="AD19" s="384"/>
      <c r="AE19" s="385"/>
      <c r="AF19" s="385"/>
      <c r="AG19" s="386"/>
      <c r="AH19" s="341">
        <f>V19+Z19-AD19</f>
        <v>0</v>
      </c>
      <c r="AI19" s="341"/>
      <c r="AJ19" s="341"/>
      <c r="AK19" s="368"/>
      <c r="AL19" s="345" t="str">
        <f>IF(AH19&gt;0,0.17,"")</f>
        <v/>
      </c>
      <c r="AM19" s="346"/>
      <c r="AN19" s="342">
        <f>INT(AH19*0.17)</f>
        <v>0</v>
      </c>
      <c r="AO19" s="343"/>
      <c r="AP19" s="343"/>
      <c r="AQ19" s="343"/>
      <c r="AR19" s="343"/>
      <c r="AS19" s="35"/>
      <c r="AV19" s="101"/>
      <c r="AW19" s="102"/>
      <c r="AY19" s="111">
        <f>AH19</f>
        <v>0</v>
      </c>
      <c r="AZ19" s="112" t="e">
        <f>IF(AV18&lt;=#REF!,AH19,IF(AND(AV18&gt;=#REF!,AV18&lt;=#REF!),AH19*105/108,AH19))</f>
        <v>#REF!</v>
      </c>
      <c r="BA19" s="90"/>
      <c r="BB19" s="112" t="e">
        <f t="shared" ref="BB19" si="2">IF($AL19="賃金で算定",0,INT(AY19*$AL19/100))</f>
        <v>#VALUE!</v>
      </c>
      <c r="BC19" s="117" t="e">
        <f>IF(AY19=AZ19,BB19,AZ19*$AL19/100)</f>
        <v>#REF!</v>
      </c>
      <c r="BD19" s="118">
        <v>4</v>
      </c>
      <c r="BE19" s="119">
        <v>4</v>
      </c>
      <c r="BF19" s="92">
        <v>4</v>
      </c>
      <c r="BG19" s="108">
        <f t="shared" si="1"/>
        <v>142</v>
      </c>
      <c r="BH19" s="108">
        <f t="shared" si="1"/>
        <v>158</v>
      </c>
      <c r="BI19" s="93" t="str">
        <f ca="1">IF(COUNTA(INDIRECT(ADDRESS(BG19,2)):INDIRECT(ADDRESS(BH19,2)))&gt;0,COUNTA(INDIRECT(ADDRESS(BG19,2)):INDIRECT(ADDRESS(BH19,2))),"")</f>
        <v/>
      </c>
      <c r="BJ19" s="77"/>
      <c r="BL19" s="77" t="e">
        <f>IF(AY19=AZ19,0,1)</f>
        <v>#REF!</v>
      </c>
      <c r="BM19" s="77" t="e">
        <f>IF(BL19=1,AL19,"")</f>
        <v>#REF!</v>
      </c>
    </row>
    <row r="20" spans="2:74" ht="18" customHeight="1" x14ac:dyDescent="0.2">
      <c r="B20" s="369"/>
      <c r="C20" s="370"/>
      <c r="D20" s="370"/>
      <c r="E20" s="370"/>
      <c r="F20" s="370"/>
      <c r="G20" s="370"/>
      <c r="H20" s="370"/>
      <c r="I20" s="371"/>
      <c r="J20" s="369"/>
      <c r="K20" s="370"/>
      <c r="L20" s="370"/>
      <c r="M20" s="370"/>
      <c r="N20" s="375"/>
      <c r="O20" s="65"/>
      <c r="P20" s="48" t="s">
        <v>31</v>
      </c>
      <c r="Q20" s="67"/>
      <c r="R20" s="48" t="s">
        <v>1</v>
      </c>
      <c r="S20" s="69"/>
      <c r="T20" s="377" t="s">
        <v>113</v>
      </c>
      <c r="U20" s="377"/>
      <c r="V20" s="378"/>
      <c r="W20" s="379"/>
      <c r="X20" s="379"/>
      <c r="Y20" s="64"/>
      <c r="Z20" s="113"/>
      <c r="AA20" s="114"/>
      <c r="AB20" s="114"/>
      <c r="AC20" s="64"/>
      <c r="AD20" s="113"/>
      <c r="AE20" s="114"/>
      <c r="AF20" s="114"/>
      <c r="AG20" s="115"/>
      <c r="AH20" s="365"/>
      <c r="AI20" s="366"/>
      <c r="AJ20" s="366"/>
      <c r="AK20" s="367"/>
      <c r="AL20" s="152"/>
      <c r="AM20" s="153"/>
      <c r="AN20" s="365"/>
      <c r="AO20" s="366"/>
      <c r="AP20" s="366"/>
      <c r="AQ20" s="366"/>
      <c r="AR20" s="366"/>
      <c r="AS20" s="58"/>
      <c r="AV20" s="101" t="str">
        <f>IF(OR(O20="",Q20=""),"", IF(O20&lt;20,DATE(O20+118,Q20,IF(S20="",1,S20)),DATE(O20+88,Q20,IF(S20="",1,S20))))</f>
        <v/>
      </c>
      <c r="AW20" s="102" t="e">
        <f>IF(AV20&lt;=#REF!,"昔",IF(AV20&lt;=#REF!,"上",IF(AV20&lt;=#REF!,"中","下")))</f>
        <v>#REF!</v>
      </c>
      <c r="AX20" s="9" t="e">
        <f>IF(AV20&lt;=#REF!,5,IF(AV20&lt;=#REF!,7,IF(AV20&lt;=#REF!,9,11)))</f>
        <v>#REF!</v>
      </c>
      <c r="AY20" s="103"/>
      <c r="AZ20" s="104"/>
      <c r="BA20" s="105">
        <f t="shared" ref="BA20" si="3">AN20</f>
        <v>0</v>
      </c>
      <c r="BB20" s="104"/>
      <c r="BC20" s="104"/>
      <c r="BE20" s="120">
        <v>5</v>
      </c>
      <c r="BF20" s="92">
        <v>5</v>
      </c>
      <c r="BG20" s="108">
        <f t="shared" si="1"/>
        <v>183</v>
      </c>
      <c r="BH20" s="108">
        <f t="shared" si="1"/>
        <v>199</v>
      </c>
      <c r="BI20" s="93" t="str">
        <f ca="1">IF(COUNTA(INDIRECT(ADDRESS(BG20,2)):INDIRECT(ADDRESS(BH20,2)))&gt;0,COUNTA(INDIRECT(ADDRESS(BG20,2)):INDIRECT(ADDRESS(BH20,2))),"")</f>
        <v/>
      </c>
      <c r="BJ20" s="77"/>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33【舗装工事業】（入力用）'!O20,VALUE(概算年度)='33【舗装工事業】（入力用）'!O21),IF('33【舗装工事業】（入力用）'!Q20=1,1,IF('33【舗装工事業】（入力用）'!Q20=2,2,IF('33【舗装工事業】（入力用）'!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2">
      <c r="B21" s="372"/>
      <c r="C21" s="373"/>
      <c r="D21" s="373"/>
      <c r="E21" s="373"/>
      <c r="F21" s="373"/>
      <c r="G21" s="373"/>
      <c r="H21" s="373"/>
      <c r="I21" s="374"/>
      <c r="J21" s="372"/>
      <c r="K21" s="373"/>
      <c r="L21" s="373"/>
      <c r="M21" s="373"/>
      <c r="N21" s="376"/>
      <c r="O21" s="66"/>
      <c r="P21" s="11" t="s">
        <v>0</v>
      </c>
      <c r="Q21" s="68"/>
      <c r="R21" s="11" t="s">
        <v>1</v>
      </c>
      <c r="S21" s="70"/>
      <c r="T21" s="380" t="s">
        <v>21</v>
      </c>
      <c r="U21" s="380"/>
      <c r="V21" s="381"/>
      <c r="W21" s="382"/>
      <c r="X21" s="382"/>
      <c r="Y21" s="383"/>
      <c r="Z21" s="381"/>
      <c r="AA21" s="382"/>
      <c r="AB21" s="382"/>
      <c r="AC21" s="382"/>
      <c r="AD21" s="381"/>
      <c r="AE21" s="382"/>
      <c r="AF21" s="382"/>
      <c r="AG21" s="383"/>
      <c r="AH21" s="341">
        <f>V21+Z21-AD21</f>
        <v>0</v>
      </c>
      <c r="AI21" s="341"/>
      <c r="AJ21" s="341"/>
      <c r="AK21" s="368"/>
      <c r="AL21" s="345" t="str">
        <f>IF(AH21&gt;0,0.17,"")</f>
        <v/>
      </c>
      <c r="AM21" s="346"/>
      <c r="AN21" s="342">
        <f>INT(AH21*0.17)</f>
        <v>0</v>
      </c>
      <c r="AO21" s="343"/>
      <c r="AP21" s="343"/>
      <c r="AQ21" s="343"/>
      <c r="AR21" s="343"/>
      <c r="AS21" s="35"/>
      <c r="AV21" s="101"/>
      <c r="AW21" s="102"/>
      <c r="AY21" s="111">
        <f>AH21</f>
        <v>0</v>
      </c>
      <c r="AZ21" s="112" t="e">
        <f>IF(AV20&lt;=#REF!,AH21,IF(AND(AV20&gt;=#REF!,AV20&lt;=#REF!),AH21*105/108,AH21))</f>
        <v>#REF!</v>
      </c>
      <c r="BA21" s="90"/>
      <c r="BB21" s="112" t="e">
        <f t="shared" ref="BB21" si="4">IF($AL21="賃金で算定",0,INT(AY21*$AL21/100))</f>
        <v>#VALUE!</v>
      </c>
      <c r="BC21" s="112" t="e">
        <f>IF(AY21=AZ21,BB21,AZ21*$AL21/100)</f>
        <v>#REF!</v>
      </c>
      <c r="BE21" s="120">
        <v>6</v>
      </c>
      <c r="BF21" s="92">
        <v>6</v>
      </c>
      <c r="BG21" s="108">
        <f t="shared" si="1"/>
        <v>224</v>
      </c>
      <c r="BH21" s="108">
        <f t="shared" si="1"/>
        <v>240</v>
      </c>
      <c r="BI21" s="93" t="str">
        <f ca="1">IF(COUNTA(INDIRECT(ADDRESS(BG21,2)):INDIRECT(ADDRESS(BH21,2)))&gt;0,COUNTA(INDIRECT(ADDRESS(BG21,2)):INDIRECT(ADDRESS(BH21,2))),"")</f>
        <v/>
      </c>
      <c r="BJ21" s="77"/>
      <c r="BL21" s="77" t="e">
        <f>IF(AY21=AZ21,0,1)</f>
        <v>#REF!</v>
      </c>
      <c r="BM21" s="77" t="e">
        <f>IF(BL21=1,AL21,"")</f>
        <v>#REF!</v>
      </c>
    </row>
    <row r="22" spans="2:74" ht="18" customHeight="1" x14ac:dyDescent="0.2">
      <c r="B22" s="369"/>
      <c r="C22" s="370"/>
      <c r="D22" s="370"/>
      <c r="E22" s="370"/>
      <c r="F22" s="370"/>
      <c r="G22" s="370"/>
      <c r="H22" s="370"/>
      <c r="I22" s="371"/>
      <c r="J22" s="369"/>
      <c r="K22" s="370"/>
      <c r="L22" s="370"/>
      <c r="M22" s="370"/>
      <c r="N22" s="375"/>
      <c r="O22" s="65"/>
      <c r="P22" s="48" t="s">
        <v>31</v>
      </c>
      <c r="Q22" s="67"/>
      <c r="R22" s="48" t="s">
        <v>1</v>
      </c>
      <c r="S22" s="69"/>
      <c r="T22" s="377" t="s">
        <v>113</v>
      </c>
      <c r="U22" s="377"/>
      <c r="V22" s="378"/>
      <c r="W22" s="379"/>
      <c r="X22" s="379"/>
      <c r="Y22" s="24"/>
      <c r="Z22" s="121"/>
      <c r="AA22" s="122"/>
      <c r="AB22" s="122"/>
      <c r="AC22" s="24"/>
      <c r="AD22" s="121"/>
      <c r="AE22" s="122"/>
      <c r="AF22" s="122"/>
      <c r="AG22" s="123"/>
      <c r="AH22" s="365"/>
      <c r="AI22" s="366"/>
      <c r="AJ22" s="366"/>
      <c r="AK22" s="367"/>
      <c r="AL22" s="152"/>
      <c r="AM22" s="153"/>
      <c r="AN22" s="365"/>
      <c r="AO22" s="366"/>
      <c r="AP22" s="366"/>
      <c r="AQ22" s="366"/>
      <c r="AR22" s="366"/>
      <c r="AS22" s="58"/>
      <c r="AV22" s="101" t="str">
        <f>IF(OR(O22="",Q22=""),"", IF(O22&lt;20,DATE(O22+118,Q22,IF(S22="",1,S22)),DATE(O22+88,Q22,IF(S22="",1,S22))))</f>
        <v/>
      </c>
      <c r="AW22" s="102" t="e">
        <f>IF(AV22&lt;=#REF!,"昔",IF(AV22&lt;=#REF!,"上",IF(AV22&lt;=#REF!,"中","下")))</f>
        <v>#REF!</v>
      </c>
      <c r="AX22" s="9" t="e">
        <f>IF(AV22&lt;=#REF!,5,IF(AV22&lt;=#REF!,7,IF(AV22&lt;=#REF!,9,11)))</f>
        <v>#REF!</v>
      </c>
      <c r="AY22" s="103"/>
      <c r="AZ22" s="104"/>
      <c r="BA22" s="105">
        <f t="shared" ref="BA22" si="5">AN22</f>
        <v>0</v>
      </c>
      <c r="BB22" s="104"/>
      <c r="BC22" s="104"/>
      <c r="BE22" s="120">
        <v>7</v>
      </c>
      <c r="BF22" s="92">
        <v>7</v>
      </c>
      <c r="BG22" s="108">
        <f t="shared" si="1"/>
        <v>265</v>
      </c>
      <c r="BH22" s="108">
        <f t="shared" si="1"/>
        <v>281</v>
      </c>
      <c r="BI22" s="93" t="str">
        <f ca="1">IF(COUNTA(INDIRECT(ADDRESS(BG22,2)):INDIRECT(ADDRESS(BH22,2)))&gt;0,COUNTA(INDIRECT(ADDRESS(BG22,2)):INDIRECT(ADDRESS(BH22,2))),"")</f>
        <v/>
      </c>
      <c r="BJ22" s="77"/>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33【舗装工事業】（入力用）'!O22,VALUE(概算年度)='33【舗装工事業】（入力用）'!O23),IF('33【舗装工事業】（入力用）'!Q22=1,1,IF('33【舗装工事業】（入力用）'!Q22=2,2,IF('33【舗装工事業】（入力用）'!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2">
      <c r="B23" s="372"/>
      <c r="C23" s="373"/>
      <c r="D23" s="373"/>
      <c r="E23" s="373"/>
      <c r="F23" s="373"/>
      <c r="G23" s="373"/>
      <c r="H23" s="373"/>
      <c r="I23" s="374"/>
      <c r="J23" s="372"/>
      <c r="K23" s="373"/>
      <c r="L23" s="373"/>
      <c r="M23" s="373"/>
      <c r="N23" s="376"/>
      <c r="O23" s="66"/>
      <c r="P23" s="11" t="s">
        <v>0</v>
      </c>
      <c r="Q23" s="68"/>
      <c r="R23" s="11" t="s">
        <v>1</v>
      </c>
      <c r="S23" s="70"/>
      <c r="T23" s="380" t="s">
        <v>21</v>
      </c>
      <c r="U23" s="380"/>
      <c r="V23" s="381"/>
      <c r="W23" s="382"/>
      <c r="X23" s="382"/>
      <c r="Y23" s="383"/>
      <c r="Z23" s="384"/>
      <c r="AA23" s="385"/>
      <c r="AB23" s="385"/>
      <c r="AC23" s="385"/>
      <c r="AD23" s="384"/>
      <c r="AE23" s="385"/>
      <c r="AF23" s="385"/>
      <c r="AG23" s="386"/>
      <c r="AH23" s="341">
        <f>V23+Z23-AD23</f>
        <v>0</v>
      </c>
      <c r="AI23" s="341"/>
      <c r="AJ23" s="341"/>
      <c r="AK23" s="368"/>
      <c r="AL23" s="345" t="str">
        <f>IF(AH23&gt;0,0.17,"")</f>
        <v/>
      </c>
      <c r="AM23" s="346"/>
      <c r="AN23" s="342">
        <f>INT(AH23*0.17)</f>
        <v>0</v>
      </c>
      <c r="AO23" s="343"/>
      <c r="AP23" s="343"/>
      <c r="AQ23" s="343"/>
      <c r="AR23" s="343"/>
      <c r="AS23" s="35"/>
      <c r="AV23" s="101"/>
      <c r="AW23" s="102"/>
      <c r="AY23" s="111">
        <f>AH23</f>
        <v>0</v>
      </c>
      <c r="AZ23" s="112" t="e">
        <f>IF(AV22&lt;=#REF!,AH23,IF(AND(AV22&gt;=#REF!,AV22&lt;=#REF!),AH23*105/108,AH23))</f>
        <v>#REF!</v>
      </c>
      <c r="BA23" s="90"/>
      <c r="BB23" s="112" t="e">
        <f t="shared" ref="BB23" si="6">IF($AL23="賃金で算定",0,INT(AY23*$AL23/100))</f>
        <v>#VALUE!</v>
      </c>
      <c r="BC23" s="112" t="e">
        <f>IF(AY23=AZ23,BB23,AZ23*$AL23/100)</f>
        <v>#REF!</v>
      </c>
      <c r="BE23" s="120">
        <v>8</v>
      </c>
      <c r="BF23" s="92">
        <v>8</v>
      </c>
      <c r="BG23" s="108">
        <f t="shared" si="1"/>
        <v>306</v>
      </c>
      <c r="BH23" s="108">
        <f t="shared" si="1"/>
        <v>322</v>
      </c>
      <c r="BI23" s="93" t="str">
        <f ca="1">IF(COUNTA(INDIRECT(ADDRESS(BG23,2)):INDIRECT(ADDRESS(BH23,2)))&gt;0,COUNTA(INDIRECT(ADDRESS(BG23,2)):INDIRECT(ADDRESS(BH23,2))),"")</f>
        <v/>
      </c>
      <c r="BJ23" s="77"/>
      <c r="BL23" s="77" t="e">
        <f>IF(AY23=AZ23,0,1)</f>
        <v>#REF!</v>
      </c>
      <c r="BM23" s="77" t="e">
        <f>IF(BL23=1,AL23,"")</f>
        <v>#REF!</v>
      </c>
    </row>
    <row r="24" spans="2:74" ht="18" customHeight="1" x14ac:dyDescent="0.2">
      <c r="B24" s="369"/>
      <c r="C24" s="370"/>
      <c r="D24" s="370"/>
      <c r="E24" s="370"/>
      <c r="F24" s="370"/>
      <c r="G24" s="370"/>
      <c r="H24" s="370"/>
      <c r="I24" s="371"/>
      <c r="J24" s="369"/>
      <c r="K24" s="370"/>
      <c r="L24" s="370"/>
      <c r="M24" s="370"/>
      <c r="N24" s="375"/>
      <c r="O24" s="65"/>
      <c r="P24" s="48" t="s">
        <v>31</v>
      </c>
      <c r="Q24" s="67"/>
      <c r="R24" s="48" t="s">
        <v>1</v>
      </c>
      <c r="S24" s="69"/>
      <c r="T24" s="377" t="s">
        <v>113</v>
      </c>
      <c r="U24" s="377"/>
      <c r="V24" s="378"/>
      <c r="W24" s="379"/>
      <c r="X24" s="379"/>
      <c r="Y24" s="64"/>
      <c r="Z24" s="113"/>
      <c r="AA24" s="114"/>
      <c r="AB24" s="114"/>
      <c r="AC24" s="64"/>
      <c r="AD24" s="113"/>
      <c r="AE24" s="114"/>
      <c r="AF24" s="114"/>
      <c r="AG24" s="115"/>
      <c r="AH24" s="365"/>
      <c r="AI24" s="366"/>
      <c r="AJ24" s="366"/>
      <c r="AK24" s="367"/>
      <c r="AL24" s="152"/>
      <c r="AM24" s="153"/>
      <c r="AN24" s="365"/>
      <c r="AO24" s="366"/>
      <c r="AP24" s="366"/>
      <c r="AQ24" s="366"/>
      <c r="AR24" s="366"/>
      <c r="AS24" s="58"/>
      <c r="AV24" s="101" t="str">
        <f>IF(OR(O24="",Q24=""),"", IF(O24&lt;20,DATE(O24+118,Q24,IF(S24="",1,S24)),DATE(O24+88,Q24,IF(S24="",1,S24))))</f>
        <v/>
      </c>
      <c r="AW24" s="102" t="e">
        <f>IF(AV24&lt;=#REF!,"昔",IF(AV24&lt;=#REF!,"上",IF(AV24&lt;=#REF!,"中","下")))</f>
        <v>#REF!</v>
      </c>
      <c r="AX24" s="9" t="e">
        <f>IF(AV24&lt;=#REF!,5,IF(AV24&lt;=#REF!,7,IF(AV24&lt;=#REF!,9,11)))</f>
        <v>#REF!</v>
      </c>
      <c r="AY24" s="103"/>
      <c r="AZ24" s="104"/>
      <c r="BA24" s="105">
        <f t="shared" ref="BA24" si="7">AN24</f>
        <v>0</v>
      </c>
      <c r="BB24" s="104"/>
      <c r="BC24" s="104"/>
      <c r="BE24" s="120">
        <v>9</v>
      </c>
      <c r="BF24" s="92">
        <v>9</v>
      </c>
      <c r="BG24" s="108">
        <f t="shared" si="1"/>
        <v>347</v>
      </c>
      <c r="BH24" s="108">
        <f t="shared" si="1"/>
        <v>363</v>
      </c>
      <c r="BI24" s="93" t="str">
        <f ca="1">IF(COUNTA(INDIRECT(ADDRESS(BG24,2)):INDIRECT(ADDRESS(BH24,2)))&gt;0,COUNTA(INDIRECT(ADDRESS(BG24,2)):INDIRECT(ADDRESS(BH24,2))),"")</f>
        <v/>
      </c>
      <c r="BJ24" s="77"/>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33【舗装工事業】（入力用）'!O24,VALUE(概算年度)='33【舗装工事業】（入力用）'!O25),IF('33【舗装工事業】（入力用）'!Q24=1,1,IF('33【舗装工事業】（入力用）'!Q24=2,2,IF('33【舗装工事業】（入力用）'!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2">
      <c r="B25" s="372"/>
      <c r="C25" s="373"/>
      <c r="D25" s="373"/>
      <c r="E25" s="373"/>
      <c r="F25" s="373"/>
      <c r="G25" s="373"/>
      <c r="H25" s="373"/>
      <c r="I25" s="374"/>
      <c r="J25" s="372"/>
      <c r="K25" s="373"/>
      <c r="L25" s="373"/>
      <c r="M25" s="373"/>
      <c r="N25" s="376"/>
      <c r="O25" s="66"/>
      <c r="P25" s="11" t="s">
        <v>0</v>
      </c>
      <c r="Q25" s="68"/>
      <c r="R25" s="11" t="s">
        <v>1</v>
      </c>
      <c r="S25" s="70"/>
      <c r="T25" s="380" t="s">
        <v>21</v>
      </c>
      <c r="U25" s="380"/>
      <c r="V25" s="381"/>
      <c r="W25" s="382"/>
      <c r="X25" s="382"/>
      <c r="Y25" s="383"/>
      <c r="Z25" s="381"/>
      <c r="AA25" s="382"/>
      <c r="AB25" s="382"/>
      <c r="AC25" s="382"/>
      <c r="AD25" s="384"/>
      <c r="AE25" s="385"/>
      <c r="AF25" s="385"/>
      <c r="AG25" s="386"/>
      <c r="AH25" s="341">
        <f>V25+Z25-AD25</f>
        <v>0</v>
      </c>
      <c r="AI25" s="341"/>
      <c r="AJ25" s="341"/>
      <c r="AK25" s="368"/>
      <c r="AL25" s="345" t="str">
        <f>IF(AH25&gt;0,0.17,"")</f>
        <v/>
      </c>
      <c r="AM25" s="346"/>
      <c r="AN25" s="342">
        <f>INT(AH25*0.17)</f>
        <v>0</v>
      </c>
      <c r="AO25" s="343"/>
      <c r="AP25" s="343"/>
      <c r="AQ25" s="343"/>
      <c r="AR25" s="343"/>
      <c r="AS25" s="35"/>
      <c r="AV25" s="102"/>
      <c r="AW25" s="102"/>
      <c r="AY25" s="111">
        <f>AH25</f>
        <v>0</v>
      </c>
      <c r="AZ25" s="112" t="e">
        <f>IF(AV24&lt;=#REF!,AH25,IF(AND(AV24&gt;=#REF!,AV24&lt;=#REF!),AH25*105/108,AH25))</f>
        <v>#REF!</v>
      </c>
      <c r="BA25" s="90"/>
      <c r="BB25" s="112" t="e">
        <f t="shared" ref="BB25" si="8">IF($AL25="賃金で算定",0,INT(AY25*$AL25/100))</f>
        <v>#VALUE!</v>
      </c>
      <c r="BC25" s="112" t="e">
        <f>IF(AY25=AZ25,BB25,AZ25*$AL25/100)</f>
        <v>#REF!</v>
      </c>
      <c r="BE25" s="120">
        <v>10</v>
      </c>
      <c r="BF25" s="92">
        <v>10</v>
      </c>
      <c r="BG25" s="108">
        <f t="shared" si="1"/>
        <v>388</v>
      </c>
      <c r="BH25" s="108">
        <f t="shared" si="1"/>
        <v>404</v>
      </c>
      <c r="BI25" s="93" t="str">
        <f ca="1">IF(COUNTA(INDIRECT(ADDRESS(BG25,2)):INDIRECT(ADDRESS(BH25,2)))&gt;0,COUNTA(INDIRECT(ADDRESS(BG25,2)):INDIRECT(ADDRESS(BH25,2))),"")</f>
        <v/>
      </c>
      <c r="BJ25" s="77"/>
      <c r="BL25" s="77" t="e">
        <f>IF(AY25=AZ25,0,1)</f>
        <v>#REF!</v>
      </c>
      <c r="BM25" s="77" t="e">
        <f>IF(BL25=1,AL25,"")</f>
        <v>#REF!</v>
      </c>
    </row>
    <row r="26" spans="2:74" ht="18" customHeight="1" x14ac:dyDescent="0.2">
      <c r="B26" s="347" t="s">
        <v>86</v>
      </c>
      <c r="C26" s="348"/>
      <c r="D26" s="348"/>
      <c r="E26" s="349"/>
      <c r="F26" s="526" t="s">
        <v>147</v>
      </c>
      <c r="G26" s="527"/>
      <c r="H26" s="527"/>
      <c r="I26" s="527"/>
      <c r="J26" s="527"/>
      <c r="K26" s="527"/>
      <c r="L26" s="527"/>
      <c r="M26" s="527"/>
      <c r="N26" s="528"/>
      <c r="O26" s="347" t="s">
        <v>73</v>
      </c>
      <c r="P26" s="348"/>
      <c r="Q26" s="348"/>
      <c r="R26" s="348"/>
      <c r="S26" s="348"/>
      <c r="T26" s="348"/>
      <c r="U26" s="349"/>
      <c r="V26" s="365"/>
      <c r="W26" s="366"/>
      <c r="X26" s="366"/>
      <c r="Y26" s="367"/>
      <c r="Z26" s="55"/>
      <c r="AA26" s="56"/>
      <c r="AB26" s="56"/>
      <c r="AC26" s="54"/>
      <c r="AD26" s="55"/>
      <c r="AE26" s="56"/>
      <c r="AF26" s="56"/>
      <c r="AG26" s="54"/>
      <c r="AH26" s="365"/>
      <c r="AI26" s="366"/>
      <c r="AJ26" s="366"/>
      <c r="AK26" s="367"/>
      <c r="AL26" s="55"/>
      <c r="AM26" s="57"/>
      <c r="AN26" s="365"/>
      <c r="AO26" s="366"/>
      <c r="AP26" s="366"/>
      <c r="AQ26" s="366"/>
      <c r="AR26" s="366"/>
      <c r="AS26" s="58"/>
      <c r="AV26" s="77"/>
      <c r="AW26" s="77"/>
      <c r="AY26" s="103"/>
      <c r="AZ26" s="124"/>
      <c r="BA26" s="125">
        <f>BA16+BA18+BA20+BA22+BA24</f>
        <v>0</v>
      </c>
      <c r="BB26" s="105" t="e">
        <f>BB17+BB19+BB21+BB23+BB25</f>
        <v>#VALUE!</v>
      </c>
      <c r="BC26" s="105">
        <f>SUMIF(BL17:BL25,0,BC17:BC25)+ROUNDDOWN(ROUNDDOWN(BL26*105/108,0)*BM26/100,0)</f>
        <v>0</v>
      </c>
      <c r="BE26" s="120">
        <v>11</v>
      </c>
      <c r="BF26" s="92">
        <v>11</v>
      </c>
      <c r="BG26" s="108">
        <f t="shared" si="1"/>
        <v>429</v>
      </c>
      <c r="BH26" s="108">
        <f t="shared" si="1"/>
        <v>445</v>
      </c>
      <c r="BI26" s="93" t="str">
        <f ca="1">IF(COUNTA(INDIRECT(ADDRESS(BG26,2)):INDIRECT(ADDRESS(BH26,2)))&gt;0,COUNTA(INDIRECT(ADDRESS(BG26,2)):INDIRECT(ADDRESS(BH26,2))),"")</f>
        <v/>
      </c>
      <c r="BJ26" s="77"/>
      <c r="BL26" s="77">
        <f>SUMIF(BL17:BL25,1,AH17:AK25)</f>
        <v>0</v>
      </c>
      <c r="BM26" s="77">
        <f>IF(COUNT(BM17:BM25)=0,0,SUM(BM17:BM25)/COUNT(BM17:BM25))</f>
        <v>0</v>
      </c>
    </row>
    <row r="27" spans="2:74" ht="18" customHeight="1" thickBot="1" x14ac:dyDescent="0.25">
      <c r="B27" s="350"/>
      <c r="C27" s="351"/>
      <c r="D27" s="351"/>
      <c r="E27" s="352"/>
      <c r="F27" s="529"/>
      <c r="G27" s="530"/>
      <c r="H27" s="530"/>
      <c r="I27" s="530"/>
      <c r="J27" s="530"/>
      <c r="K27" s="530"/>
      <c r="L27" s="530"/>
      <c r="M27" s="530"/>
      <c r="N27" s="531"/>
      <c r="O27" s="350"/>
      <c r="P27" s="351"/>
      <c r="Q27" s="351"/>
      <c r="R27" s="351"/>
      <c r="S27" s="351"/>
      <c r="T27" s="351"/>
      <c r="U27" s="352"/>
      <c r="V27" s="340">
        <f>V17+V19+V21+V23+V25</f>
        <v>0</v>
      </c>
      <c r="W27" s="534"/>
      <c r="X27" s="534"/>
      <c r="Y27" s="535"/>
      <c r="Z27" s="340">
        <f>Z17+Z19+Z21+Z23+Z25</f>
        <v>0</v>
      </c>
      <c r="AA27" s="536"/>
      <c r="AB27" s="536"/>
      <c r="AC27" s="537"/>
      <c r="AD27" s="340">
        <f>AD17+AD19+AD21+AD23+AD25</f>
        <v>0</v>
      </c>
      <c r="AE27" s="536"/>
      <c r="AF27" s="536"/>
      <c r="AG27" s="537"/>
      <c r="AH27" s="340">
        <f>AH17+AH19+AH21+AH23+AH25</f>
        <v>0</v>
      </c>
      <c r="AI27" s="341"/>
      <c r="AJ27" s="341"/>
      <c r="AK27" s="341"/>
      <c r="AL27" s="59"/>
      <c r="AM27" s="60"/>
      <c r="AN27" s="340">
        <f>AN17+AN19+AN21+AN23+AN25</f>
        <v>0</v>
      </c>
      <c r="AO27" s="534"/>
      <c r="AP27" s="534"/>
      <c r="AQ27" s="534"/>
      <c r="AR27" s="534"/>
      <c r="AS27" s="126"/>
      <c r="AV27" s="77"/>
      <c r="AW27" s="77"/>
      <c r="AY27" s="127">
        <f>AY17+AY19+AY21+AY23+AY25</f>
        <v>0</v>
      </c>
      <c r="AZ27" s="128"/>
      <c r="BA27" s="128"/>
      <c r="BB27" s="129" t="e">
        <f>BB26</f>
        <v>#VALUE!</v>
      </c>
      <c r="BC27" s="130"/>
      <c r="BE27" s="131">
        <v>12</v>
      </c>
      <c r="BF27" s="92">
        <v>12</v>
      </c>
      <c r="BG27" s="108">
        <f>BG26+$BJ$14</f>
        <v>470</v>
      </c>
      <c r="BH27" s="108">
        <f>BH26+$BJ$14</f>
        <v>486</v>
      </c>
      <c r="BI27" s="93" t="str">
        <f ca="1">IF(COUNTA(INDIRECT(ADDRESS(BG27,2)):INDIRECT(ADDRESS(BH27,2)))&gt;0,COUNTA(INDIRECT(ADDRESS(BG27,2)):INDIRECT(ADDRESS(BH27,2))),"")</f>
        <v/>
      </c>
      <c r="BJ27" s="77"/>
    </row>
    <row r="28" spans="2:74" ht="18" customHeight="1" x14ac:dyDescent="0.2">
      <c r="B28" s="353"/>
      <c r="C28" s="354"/>
      <c r="D28" s="354"/>
      <c r="E28" s="355"/>
      <c r="F28" s="532"/>
      <c r="G28" s="532"/>
      <c r="H28" s="532"/>
      <c r="I28" s="532"/>
      <c r="J28" s="532"/>
      <c r="K28" s="532"/>
      <c r="L28" s="532"/>
      <c r="M28" s="532"/>
      <c r="N28" s="533"/>
      <c r="O28" s="353"/>
      <c r="P28" s="354"/>
      <c r="Q28" s="354"/>
      <c r="R28" s="354"/>
      <c r="S28" s="354"/>
      <c r="T28" s="354"/>
      <c r="U28" s="355"/>
      <c r="V28" s="342"/>
      <c r="W28" s="343"/>
      <c r="X28" s="343"/>
      <c r="Y28" s="343"/>
      <c r="Z28" s="342"/>
      <c r="AA28" s="343"/>
      <c r="AB28" s="343"/>
      <c r="AC28" s="343"/>
      <c r="AD28" s="342"/>
      <c r="AE28" s="343"/>
      <c r="AF28" s="343"/>
      <c r="AG28" s="343"/>
      <c r="AH28" s="342"/>
      <c r="AI28" s="343"/>
      <c r="AJ28" s="343"/>
      <c r="AK28" s="344"/>
      <c r="AL28" s="34"/>
      <c r="AM28" s="35"/>
      <c r="AN28" s="342"/>
      <c r="AO28" s="343"/>
      <c r="AP28" s="343"/>
      <c r="AQ28" s="343"/>
      <c r="AR28" s="343"/>
      <c r="AS28" s="35"/>
      <c r="AU28" s="132"/>
      <c r="AV28" s="77"/>
      <c r="AW28" s="77"/>
      <c r="AY28" s="133"/>
      <c r="AZ28" s="134" t="e">
        <f>IF(AZ17+AZ19+AZ21+AZ23+AZ25=AY27,0,ROUNDDOWN(AZ17+AZ19+AZ21+AZ23+AZ25,0))</f>
        <v>#REF!</v>
      </c>
      <c r="BA28" s="135"/>
      <c r="BB28" s="135"/>
      <c r="BC28" s="134" t="e">
        <f>IF(BC26=BB27,0,BC26)</f>
        <v>#VALUE!</v>
      </c>
      <c r="BF28" s="92">
        <v>13</v>
      </c>
      <c r="BG28" s="108">
        <f t="shared" si="1"/>
        <v>511</v>
      </c>
      <c r="BH28" s="108">
        <f t="shared" si="1"/>
        <v>527</v>
      </c>
      <c r="BI28" s="93" t="str">
        <f ca="1">IF(COUNTA(INDIRECT(ADDRESS(BG28,2)):INDIRECT(ADDRESS(BH28,2)))&gt;0,COUNTA(INDIRECT(ADDRESS(BG28,2)):INDIRECT(ADDRESS(BH28,2))),"")</f>
        <v/>
      </c>
      <c r="BJ28" s="77"/>
    </row>
    <row r="29" spans="2:74" ht="15.75" customHeight="1" x14ac:dyDescent="0.2">
      <c r="D29" s="2" t="s">
        <v>22</v>
      </c>
      <c r="AD29" s="1" t="str">
        <f>IF(AND($F26="",$V26+$V27&gt;0),"事業の種類を選択してください。","")</f>
        <v/>
      </c>
      <c r="AN29" s="339">
        <f>IF(AN26=0,0,AN26+IF(AN28=0,AN27,AN28))</f>
        <v>0</v>
      </c>
      <c r="AO29" s="339"/>
      <c r="AP29" s="339"/>
      <c r="AQ29" s="339"/>
      <c r="AR29" s="339"/>
      <c r="BF29" s="92">
        <v>14</v>
      </c>
      <c r="BG29" s="108">
        <f t="shared" si="1"/>
        <v>552</v>
      </c>
      <c r="BH29" s="108">
        <f t="shared" si="1"/>
        <v>568</v>
      </c>
      <c r="BI29" s="93" t="str">
        <f ca="1">IF(COUNTA(INDIRECT(ADDRESS(BG29,2)):INDIRECT(ADDRESS(BH29,2)))&gt;0,COUNTA(INDIRECT(ADDRESS(BG29,2)):INDIRECT(ADDRESS(BH29,2))),"")</f>
        <v/>
      </c>
      <c r="BJ29" s="77"/>
    </row>
    <row r="30" spans="2:74" ht="15" customHeight="1" x14ac:dyDescent="0.2">
      <c r="AG30" s="9"/>
      <c r="AI30" s="10" t="s">
        <v>88</v>
      </c>
      <c r="AJ30" s="568">
        <f>初期設定!C6</f>
        <v>0</v>
      </c>
      <c r="AK30" s="568"/>
      <c r="AL30" s="568"/>
      <c r="AM30" s="380" t="s">
        <v>47</v>
      </c>
      <c r="AN30" s="380"/>
      <c r="AO30" s="525">
        <f>初期設定!F6</f>
        <v>0</v>
      </c>
      <c r="AP30" s="525"/>
      <c r="AQ30" s="525"/>
      <c r="AR30" s="525"/>
      <c r="AS30" s="11" t="s">
        <v>77</v>
      </c>
      <c r="AV30" s="101"/>
      <c r="BF30" s="92">
        <v>15</v>
      </c>
      <c r="BG30" s="108">
        <f t="shared" si="1"/>
        <v>593</v>
      </c>
      <c r="BH30" s="108">
        <f t="shared" si="1"/>
        <v>609</v>
      </c>
      <c r="BI30" s="93" t="str">
        <f ca="1">IF(COUNTA(INDIRECT(ADDRESS(BG30,2)):INDIRECT(ADDRESS(BH30,2)))&gt;0,COUNTA(INDIRECT(ADDRESS(BG30,2)):INDIRECT(ADDRESS(BH30,2))),"")</f>
        <v/>
      </c>
      <c r="BJ30" s="77"/>
    </row>
    <row r="31" spans="2:74" ht="15" customHeight="1" x14ac:dyDescent="0.2">
      <c r="D31" s="476">
        <f>初期設定!E18</f>
        <v>7</v>
      </c>
      <c r="E31" s="476"/>
      <c r="F31" s="12" t="s">
        <v>0</v>
      </c>
      <c r="G31" s="476">
        <f>初期設定!G18</f>
        <v>0</v>
      </c>
      <c r="H31" s="476"/>
      <c r="I31" s="12" t="s">
        <v>1</v>
      </c>
      <c r="J31" s="476">
        <f>初期設定!J18</f>
        <v>0</v>
      </c>
      <c r="K31" s="476"/>
      <c r="L31" s="12" t="s">
        <v>23</v>
      </c>
      <c r="AG31" s="13"/>
      <c r="AI31" s="10" t="s">
        <v>89</v>
      </c>
      <c r="AJ31" s="524">
        <f>初期設定!C10</f>
        <v>0</v>
      </c>
      <c r="AK31" s="525"/>
      <c r="AL31" s="11" t="s">
        <v>47</v>
      </c>
      <c r="AM31" s="525">
        <f>初期設定!F10</f>
        <v>0</v>
      </c>
      <c r="AN31" s="525"/>
      <c r="AO31" s="11" t="s">
        <v>76</v>
      </c>
      <c r="AP31" s="525">
        <f>初期設定!I10</f>
        <v>0</v>
      </c>
      <c r="AQ31" s="525"/>
      <c r="AR31" s="525"/>
      <c r="AS31" s="11" t="s">
        <v>77</v>
      </c>
      <c r="BF31" s="92">
        <v>16</v>
      </c>
      <c r="BG31" s="108">
        <f t="shared" si="1"/>
        <v>634</v>
      </c>
      <c r="BH31" s="108">
        <f t="shared" si="1"/>
        <v>650</v>
      </c>
      <c r="BI31" s="93" t="str">
        <f ca="1">IF(COUNTA(INDIRECT(ADDRESS(BG31,2)):INDIRECT(ADDRESS(BH31,2)))&gt;0,COUNTA(INDIRECT(ADDRESS(BG31,2)):INDIRECT(ADDRESS(BH31,2))),"")</f>
        <v/>
      </c>
      <c r="BJ31" s="77"/>
    </row>
    <row r="32" spans="2:74" ht="18" customHeight="1" x14ac:dyDescent="0.2">
      <c r="D32" s="9"/>
      <c r="E32" s="9"/>
      <c r="F32" s="9"/>
      <c r="G32" s="9"/>
      <c r="AA32" s="518" t="s">
        <v>24</v>
      </c>
      <c r="AB32" s="518"/>
      <c r="AC32" s="519">
        <f>初期設定!C8</f>
        <v>0</v>
      </c>
      <c r="AD32" s="519"/>
      <c r="AE32" s="519"/>
      <c r="AF32" s="519"/>
      <c r="AG32" s="519"/>
      <c r="AH32" s="519"/>
      <c r="AI32" s="519"/>
      <c r="AJ32" s="519"/>
      <c r="AK32" s="519"/>
      <c r="AL32" s="519"/>
      <c r="AM32" s="519"/>
      <c r="AN32" s="519"/>
      <c r="AO32" s="519"/>
      <c r="AP32" s="519"/>
      <c r="AQ32" s="519"/>
      <c r="AR32" s="519"/>
      <c r="AS32" s="519"/>
      <c r="BF32" s="92">
        <v>17</v>
      </c>
      <c r="BG32" s="108">
        <f t="shared" si="1"/>
        <v>675</v>
      </c>
      <c r="BH32" s="108">
        <f t="shared" si="1"/>
        <v>691</v>
      </c>
      <c r="BI32" s="93" t="str">
        <f ca="1">IF(COUNTA(INDIRECT(ADDRESS(BG32,2)):INDIRECT(ADDRESS(BH32,2)))&gt;0,COUNTA(INDIRECT(ADDRESS(BG32,2)):INDIRECT(ADDRESS(BH32,2))),"")</f>
        <v/>
      </c>
      <c r="BJ32" s="77"/>
    </row>
    <row r="33" spans="2:62" ht="15" customHeight="1" x14ac:dyDescent="0.2">
      <c r="D33" s="9"/>
      <c r="E33" s="9"/>
      <c r="F33" s="9"/>
      <c r="G33" s="9"/>
      <c r="H33" s="3"/>
      <c r="X33" s="520" t="s">
        <v>25</v>
      </c>
      <c r="Y33" s="520"/>
      <c r="Z33" s="520"/>
      <c r="AA33" s="2"/>
      <c r="AB33" s="2"/>
      <c r="AC33" s="521"/>
      <c r="AD33" s="521"/>
      <c r="AE33" s="521"/>
      <c r="AF33" s="521"/>
      <c r="AG33" s="521"/>
      <c r="AH33" s="521"/>
      <c r="AI33" s="521"/>
      <c r="AJ33" s="521"/>
      <c r="AK33" s="521"/>
      <c r="AL33" s="521"/>
      <c r="AM33" s="521"/>
      <c r="AN33" s="521"/>
      <c r="AS33" s="14"/>
      <c r="BF33" s="92">
        <v>18</v>
      </c>
      <c r="BG33" s="108">
        <f t="shared" si="1"/>
        <v>716</v>
      </c>
      <c r="BH33" s="108">
        <f t="shared" si="1"/>
        <v>732</v>
      </c>
      <c r="BI33" s="93" t="str">
        <f ca="1">IF(COUNTA(INDIRECT(ADDRESS(BG33,2)):INDIRECT(ADDRESS(BH33,2)))&gt;0,COUNTA(INDIRECT(ADDRESS(BG33,2)):INDIRECT(ADDRESS(BH33,2))),"")</f>
        <v/>
      </c>
      <c r="BJ33" s="77"/>
    </row>
    <row r="34" spans="2:62" ht="15" customHeight="1" x14ac:dyDescent="0.2">
      <c r="D34" s="522" t="s">
        <v>130</v>
      </c>
      <c r="E34" s="522"/>
      <c r="F34" s="522"/>
      <c r="G34" s="522"/>
      <c r="H34" s="12" t="s">
        <v>26</v>
      </c>
      <c r="I34" s="12"/>
      <c r="J34" s="12"/>
      <c r="K34" s="12"/>
      <c r="L34" s="12"/>
      <c r="M34" s="12"/>
      <c r="N34" s="12"/>
      <c r="O34" s="12"/>
      <c r="P34" s="12"/>
      <c r="Q34" s="12"/>
      <c r="R34" s="15"/>
      <c r="S34" s="12"/>
      <c r="Y34" s="9"/>
      <c r="Z34" s="9"/>
      <c r="AA34" s="518" t="s">
        <v>27</v>
      </c>
      <c r="AB34" s="518"/>
      <c r="AC34" s="523" t="str">
        <f>初期設定!C4 &amp; "　" &amp;初期設定!C12 &amp; "　" &amp;初期設定!C14</f>
        <v>　　</v>
      </c>
      <c r="AD34" s="523"/>
      <c r="AE34" s="523"/>
      <c r="AF34" s="523"/>
      <c r="AG34" s="523"/>
      <c r="AH34" s="523"/>
      <c r="AI34" s="523"/>
      <c r="AJ34" s="523"/>
      <c r="AK34" s="523"/>
      <c r="AL34" s="523"/>
      <c r="AM34" s="523"/>
      <c r="AN34" s="523"/>
      <c r="AO34" s="523"/>
      <c r="AP34" s="523"/>
      <c r="AQ34" s="523"/>
      <c r="AR34" s="523"/>
      <c r="AS34" s="523"/>
      <c r="BF34" s="92">
        <v>19</v>
      </c>
      <c r="BG34" s="108">
        <f t="shared" ref="BG34:BH45" si="9">BG33+$BJ$14</f>
        <v>757</v>
      </c>
      <c r="BH34" s="108">
        <f t="shared" si="9"/>
        <v>773</v>
      </c>
      <c r="BI34" s="93" t="str">
        <f ca="1">IF(COUNTA(INDIRECT(ADDRESS(BG34,2)):INDIRECT(ADDRESS(BH34,2)))&gt;0,COUNTA(INDIRECT(ADDRESS(BG34,2)):INDIRECT(ADDRESS(BH34,2))),"")</f>
        <v/>
      </c>
      <c r="BJ34" s="77"/>
    </row>
    <row r="35" spans="2:62" ht="15" customHeight="1" x14ac:dyDescent="0.2">
      <c r="AC35" s="2"/>
      <c r="AD35" s="3" t="s">
        <v>91</v>
      </c>
      <c r="BF35" s="92">
        <v>20</v>
      </c>
      <c r="BG35" s="108">
        <f t="shared" si="9"/>
        <v>798</v>
      </c>
      <c r="BH35" s="108">
        <f t="shared" si="9"/>
        <v>814</v>
      </c>
      <c r="BI35" s="93" t="str">
        <f ca="1">IF(COUNTA(INDIRECT(ADDRESS(BG35,2)):INDIRECT(ADDRESS(BH35,2)))&gt;0,COUNTA(INDIRECT(ADDRESS(BG35,2)):INDIRECT(ADDRESS(BH35,2))),"")</f>
        <v/>
      </c>
      <c r="BJ35" s="77"/>
    </row>
    <row r="36" spans="2:62" ht="16.149999999999999" customHeight="1" x14ac:dyDescent="0.2">
      <c r="D36" s="16" t="s">
        <v>28</v>
      </c>
      <c r="E36" s="16"/>
      <c r="F36" s="2"/>
      <c r="G36" s="2"/>
      <c r="H36" s="2"/>
      <c r="I36" s="2"/>
      <c r="J36" s="2"/>
      <c r="K36" s="2"/>
      <c r="L36" s="2"/>
      <c r="M36" s="2"/>
      <c r="N36" s="2"/>
      <c r="O36" s="2"/>
      <c r="P36" s="2"/>
      <c r="Q36" s="2"/>
      <c r="R36" s="2"/>
      <c r="S36" s="2"/>
      <c r="T36" s="2"/>
      <c r="U36" s="2"/>
      <c r="V36" s="2"/>
      <c r="W36" s="2"/>
      <c r="X36" s="2"/>
      <c r="AA36" s="480" t="s">
        <v>29</v>
      </c>
      <c r="AB36" s="481"/>
      <c r="AC36" s="486" t="s">
        <v>92</v>
      </c>
      <c r="AD36" s="487"/>
      <c r="AE36" s="487"/>
      <c r="AF36" s="487"/>
      <c r="AG36" s="487"/>
      <c r="AH36" s="488"/>
      <c r="AI36" s="17"/>
      <c r="AJ36" s="492" t="s">
        <v>93</v>
      </c>
      <c r="AK36" s="492"/>
      <c r="AL36" s="492"/>
      <c r="AM36" s="492"/>
      <c r="AN36" s="492"/>
      <c r="AO36" s="20"/>
      <c r="AP36" s="494" t="s">
        <v>94</v>
      </c>
      <c r="AQ36" s="495"/>
      <c r="AR36" s="495"/>
      <c r="AS36" s="496"/>
      <c r="BF36" s="92">
        <v>21</v>
      </c>
      <c r="BG36" s="108">
        <f t="shared" si="9"/>
        <v>839</v>
      </c>
      <c r="BH36" s="108">
        <f t="shared" si="9"/>
        <v>855</v>
      </c>
      <c r="BI36" s="93" t="str">
        <f ca="1">IF(COUNTA(INDIRECT(ADDRESS(BG36,2)):INDIRECT(ADDRESS(BH36,2)))&gt;0,COUNTA(INDIRECT(ADDRESS(BG36,2)):INDIRECT(ADDRESS(BH36,2))),"")</f>
        <v/>
      </c>
      <c r="BJ36" s="77"/>
    </row>
    <row r="37" spans="2:62" ht="16.149999999999999" customHeight="1" x14ac:dyDescent="0.2">
      <c r="D37" s="62" t="s">
        <v>95</v>
      </c>
      <c r="E37" s="16"/>
      <c r="F37" s="2"/>
      <c r="G37" s="2"/>
      <c r="H37" s="2"/>
      <c r="I37" s="2"/>
      <c r="J37" s="2"/>
      <c r="K37" s="2"/>
      <c r="L37" s="2"/>
      <c r="M37" s="2"/>
      <c r="N37" s="2"/>
      <c r="O37" s="2"/>
      <c r="P37" s="2"/>
      <c r="Q37" s="2"/>
      <c r="R37" s="2"/>
      <c r="S37" s="2"/>
      <c r="T37" s="2"/>
      <c r="U37" s="2"/>
      <c r="V37" s="2"/>
      <c r="W37" s="2"/>
      <c r="X37" s="2"/>
      <c r="AA37" s="482"/>
      <c r="AB37" s="483"/>
      <c r="AC37" s="489"/>
      <c r="AD37" s="490"/>
      <c r="AE37" s="490"/>
      <c r="AF37" s="490"/>
      <c r="AG37" s="490"/>
      <c r="AH37" s="491"/>
      <c r="AI37" s="3"/>
      <c r="AJ37" s="493"/>
      <c r="AK37" s="493"/>
      <c r="AL37" s="493"/>
      <c r="AM37" s="493"/>
      <c r="AN37" s="493"/>
      <c r="AO37" s="19"/>
      <c r="AP37" s="497"/>
      <c r="AQ37" s="498"/>
      <c r="AR37" s="498"/>
      <c r="AS37" s="499"/>
      <c r="BF37" s="92">
        <v>22</v>
      </c>
      <c r="BG37" s="108">
        <f t="shared" si="9"/>
        <v>880</v>
      </c>
      <c r="BH37" s="108">
        <f t="shared" si="9"/>
        <v>896</v>
      </c>
      <c r="BI37" s="93" t="str">
        <f ca="1">IF(COUNTA(INDIRECT(ADDRESS(BG37,2)):INDIRECT(ADDRESS(BH37,2)))&gt;0,COUNTA(INDIRECT(ADDRESS(BG37,2)):INDIRECT(ADDRESS(BH37,2))),"")</f>
        <v/>
      </c>
      <c r="BJ37" s="77"/>
    </row>
    <row r="38" spans="2:62" ht="16.149999999999999" customHeight="1" x14ac:dyDescent="0.2">
      <c r="D38" s="16" t="s">
        <v>96</v>
      </c>
      <c r="E38" s="16"/>
      <c r="F38" s="2"/>
      <c r="G38" s="2"/>
      <c r="H38" s="2"/>
      <c r="I38" s="2"/>
      <c r="J38" s="2"/>
      <c r="K38" s="2"/>
      <c r="L38" s="2"/>
      <c r="M38" s="2"/>
      <c r="N38" s="2"/>
      <c r="O38" s="2"/>
      <c r="P38" s="2"/>
      <c r="Q38" s="2"/>
      <c r="R38" s="2"/>
      <c r="S38" s="2"/>
      <c r="T38" s="2"/>
      <c r="U38" s="2"/>
      <c r="V38" s="2"/>
      <c r="W38" s="2"/>
      <c r="X38" s="2"/>
      <c r="AA38" s="482"/>
      <c r="AB38" s="483"/>
      <c r="AC38" s="500"/>
      <c r="AD38" s="501"/>
      <c r="AE38" s="501"/>
      <c r="AF38" s="501"/>
      <c r="AG38" s="501"/>
      <c r="AH38" s="502"/>
      <c r="AI38" s="506"/>
      <c r="AJ38" s="507"/>
      <c r="AK38" s="507"/>
      <c r="AL38" s="507"/>
      <c r="AM38" s="507"/>
      <c r="AN38" s="507"/>
      <c r="AO38" s="508"/>
      <c r="AP38" s="512"/>
      <c r="AQ38" s="513"/>
      <c r="AR38" s="513"/>
      <c r="AS38" s="514"/>
      <c r="BF38" s="92">
        <v>23</v>
      </c>
      <c r="BG38" s="108">
        <f t="shared" si="9"/>
        <v>921</v>
      </c>
      <c r="BH38" s="108">
        <f t="shared" si="9"/>
        <v>937</v>
      </c>
      <c r="BI38" s="93" t="str">
        <f ca="1">IF(COUNTA(INDIRECT(ADDRESS(BG38,2)):INDIRECT(ADDRESS(BH38,2)))&gt;0,COUNTA(INDIRECT(ADDRESS(BG38,2)):INDIRECT(ADDRESS(BH38,2))),"")</f>
        <v/>
      </c>
      <c r="BJ38" s="77"/>
    </row>
    <row r="39" spans="2:62" ht="16.149999999999999" customHeight="1" x14ac:dyDescent="0.2">
      <c r="D39" s="18"/>
      <c r="E39" s="16"/>
      <c r="F39" s="2"/>
      <c r="G39" s="2"/>
      <c r="H39" s="2"/>
      <c r="I39" s="2"/>
      <c r="J39" s="2"/>
      <c r="K39" s="2"/>
      <c r="L39" s="2"/>
      <c r="M39" s="2"/>
      <c r="N39" s="2"/>
      <c r="O39" s="2"/>
      <c r="P39" s="2"/>
      <c r="Q39" s="2"/>
      <c r="R39" s="2"/>
      <c r="S39" s="2"/>
      <c r="T39" s="2"/>
      <c r="U39" s="2"/>
      <c r="V39" s="2"/>
      <c r="W39" s="2"/>
      <c r="X39" s="2"/>
      <c r="AA39" s="484"/>
      <c r="AB39" s="485"/>
      <c r="AC39" s="503"/>
      <c r="AD39" s="504"/>
      <c r="AE39" s="504"/>
      <c r="AF39" s="504"/>
      <c r="AG39" s="504"/>
      <c r="AH39" s="505"/>
      <c r="AI39" s="509"/>
      <c r="AJ39" s="510"/>
      <c r="AK39" s="510"/>
      <c r="AL39" s="510"/>
      <c r="AM39" s="510"/>
      <c r="AN39" s="510"/>
      <c r="AO39" s="511"/>
      <c r="AP39" s="515"/>
      <c r="AQ39" s="516"/>
      <c r="AR39" s="516"/>
      <c r="AS39" s="517"/>
      <c r="BF39" s="92">
        <v>24</v>
      </c>
      <c r="BG39" s="108">
        <f t="shared" si="9"/>
        <v>962</v>
      </c>
      <c r="BH39" s="108">
        <f t="shared" si="9"/>
        <v>978</v>
      </c>
      <c r="BI39" s="93" t="str">
        <f ca="1">IF(COUNTA(INDIRECT(ADDRESS(BG39,2)):INDIRECT(ADDRESS(BH39,2)))&gt;0,COUNTA(INDIRECT(ADDRESS(BG39,2)):INDIRECT(ADDRESS(BH39,2))),"")</f>
        <v/>
      </c>
      <c r="BJ39" s="77"/>
    </row>
    <row r="40" spans="2:62" ht="9" customHeight="1" x14ac:dyDescent="0.2">
      <c r="D40" s="18"/>
      <c r="E40" s="16"/>
      <c r="F40" s="2"/>
      <c r="G40" s="2"/>
      <c r="H40" s="2"/>
      <c r="I40" s="2"/>
      <c r="J40" s="2"/>
      <c r="K40" s="2"/>
      <c r="L40" s="2"/>
      <c r="M40" s="2"/>
      <c r="N40" s="2"/>
      <c r="O40" s="2"/>
      <c r="P40" s="2"/>
      <c r="Q40" s="2"/>
      <c r="R40" s="2"/>
      <c r="S40" s="2"/>
      <c r="T40" s="2"/>
      <c r="U40" s="2"/>
      <c r="V40" s="2"/>
      <c r="W40" s="2"/>
      <c r="X40" s="2"/>
      <c r="AA40" s="29"/>
      <c r="AB40" s="29"/>
      <c r="AC40" s="38"/>
      <c r="AD40" s="38"/>
      <c r="AE40" s="38"/>
      <c r="AF40" s="38"/>
      <c r="AG40" s="38"/>
      <c r="AH40" s="38"/>
      <c r="AI40" s="38"/>
      <c r="AJ40" s="38"/>
      <c r="AK40" s="38"/>
      <c r="AL40" s="38"/>
      <c r="AM40" s="38"/>
      <c r="AN40" s="38"/>
      <c r="AO40" s="11"/>
      <c r="AP40" s="38"/>
      <c r="AQ40" s="30"/>
      <c r="AR40" s="30"/>
      <c r="AS40" s="30"/>
      <c r="BF40" s="92">
        <v>25</v>
      </c>
      <c r="BG40" s="108">
        <f t="shared" si="9"/>
        <v>1003</v>
      </c>
      <c r="BH40" s="108">
        <f t="shared" si="9"/>
        <v>1019</v>
      </c>
      <c r="BI40" s="93" t="str">
        <f ca="1">IF(COUNTA(INDIRECT(ADDRESS(BG40,2)):INDIRECT(ADDRESS(BH40,2)))&gt;0,COUNTA(INDIRECT(ADDRESS(BG40,2)):INDIRECT(ADDRESS(BH40,2))),"")</f>
        <v/>
      </c>
      <c r="BJ40" s="77"/>
    </row>
    <row r="41" spans="2:62" ht="9" customHeight="1" x14ac:dyDescent="0.2">
      <c r="AQ41" s="31"/>
      <c r="AR41" s="31"/>
      <c r="AS41" s="31"/>
      <c r="BF41" s="92">
        <v>26</v>
      </c>
      <c r="BG41" s="108">
        <f t="shared" si="9"/>
        <v>1044</v>
      </c>
      <c r="BH41" s="108">
        <f t="shared" si="9"/>
        <v>1060</v>
      </c>
      <c r="BI41" s="93" t="str">
        <f ca="1">IF(COUNTA(INDIRECT(ADDRESS(BG41,2)):INDIRECT(ADDRESS(BH41,2)))&gt;0,COUNTA(INDIRECT(ADDRESS(BG41,2)):INDIRECT(ADDRESS(BH41,2))),"")</f>
        <v/>
      </c>
      <c r="BJ41" s="77"/>
    </row>
    <row r="42" spans="2:62" ht="7.5" customHeight="1" x14ac:dyDescent="0.2">
      <c r="X42" s="3"/>
      <c r="Y42" s="3"/>
      <c r="BF42" s="92">
        <v>27</v>
      </c>
      <c r="BG42" s="108">
        <f t="shared" si="9"/>
        <v>1085</v>
      </c>
      <c r="BH42" s="108">
        <f t="shared" si="9"/>
        <v>1101</v>
      </c>
      <c r="BI42" s="93" t="str">
        <f ca="1">IF(COUNTA(INDIRECT(ADDRESS(BG42,2)):INDIRECT(ADDRESS(BH42,2)))&gt;0,COUNTA(INDIRECT(ADDRESS(BG42,2)):INDIRECT(ADDRESS(BH42,2))),"")</f>
        <v/>
      </c>
      <c r="BJ42" s="77"/>
    </row>
    <row r="43" spans="2:62" ht="10.5" customHeight="1" x14ac:dyDescent="0.2">
      <c r="X43" s="3"/>
      <c r="Y43" s="3"/>
      <c r="BF43" s="92">
        <v>28</v>
      </c>
      <c r="BG43" s="108">
        <f t="shared" si="9"/>
        <v>1126</v>
      </c>
      <c r="BH43" s="108">
        <f t="shared" si="9"/>
        <v>1142</v>
      </c>
      <c r="BI43" s="93" t="str">
        <f ca="1">IF(COUNTA(INDIRECT(ADDRESS(BG43,2)):INDIRECT(ADDRESS(BH43,2)))&gt;0,COUNTA(INDIRECT(ADDRESS(BG43,2)):INDIRECT(ADDRESS(BH43,2))),"")</f>
        <v/>
      </c>
      <c r="BJ43" s="77"/>
    </row>
    <row r="44" spans="2:62" ht="5.25" customHeight="1" x14ac:dyDescent="0.2">
      <c r="X44" s="3"/>
      <c r="Y44" s="3"/>
      <c r="BF44" s="92">
        <v>29</v>
      </c>
      <c r="BG44" s="108">
        <f t="shared" si="9"/>
        <v>1167</v>
      </c>
      <c r="BH44" s="108">
        <f t="shared" si="9"/>
        <v>1183</v>
      </c>
      <c r="BI44" s="93" t="str">
        <f ca="1">IF(COUNTA(INDIRECT(ADDRESS(BG44,2)):INDIRECT(ADDRESS(BH44,2)))&gt;0,COUNTA(INDIRECT(ADDRESS(BG44,2)):INDIRECT(ADDRESS(BH44,2))),"")</f>
        <v/>
      </c>
      <c r="BJ44" s="77"/>
    </row>
    <row r="45" spans="2:62" ht="5.25" customHeight="1" thickBot="1" x14ac:dyDescent="0.25">
      <c r="X45" s="3"/>
      <c r="Y45" s="3"/>
      <c r="BF45" s="136">
        <v>30</v>
      </c>
      <c r="BG45" s="137">
        <f t="shared" si="9"/>
        <v>1208</v>
      </c>
      <c r="BH45" s="137">
        <f t="shared" si="9"/>
        <v>1224</v>
      </c>
      <c r="BI45" s="138" t="str">
        <f ca="1">IF(COUNTA(INDIRECT(ADDRESS(BG45,2)):INDIRECT(ADDRESS(BH45,2)))&gt;0,COUNTA(INDIRECT(ADDRESS(BG45,2)):INDIRECT(ADDRESS(BH45,2))),"")</f>
        <v/>
      </c>
      <c r="BJ45" s="77"/>
    </row>
    <row r="46" spans="2:62" ht="5.25" customHeight="1" x14ac:dyDescent="0.2">
      <c r="X46" s="3"/>
      <c r="Y46" s="3"/>
      <c r="BJ46" s="77"/>
    </row>
    <row r="47" spans="2:62" ht="5.25" customHeight="1" x14ac:dyDescent="0.2">
      <c r="X47" s="3"/>
      <c r="Y47" s="3"/>
    </row>
    <row r="48" spans="2:62" ht="17.25" customHeight="1" x14ac:dyDescent="0.2">
      <c r="B48" s="2" t="s">
        <v>35</v>
      </c>
      <c r="S48" s="9"/>
      <c r="T48" s="9"/>
      <c r="U48" s="9"/>
      <c r="V48" s="9"/>
      <c r="W48" s="9"/>
      <c r="AL48" s="21"/>
    </row>
    <row r="49" spans="2:74" ht="12.75" customHeight="1" x14ac:dyDescent="0.2">
      <c r="M49" s="22"/>
      <c r="N49" s="22"/>
      <c r="O49" s="22"/>
      <c r="P49" s="22"/>
      <c r="Q49" s="22"/>
      <c r="R49" s="22"/>
      <c r="S49" s="22"/>
      <c r="T49" s="23"/>
      <c r="U49" s="23"/>
      <c r="V49" s="23"/>
      <c r="W49" s="23"/>
      <c r="X49" s="23"/>
      <c r="Y49" s="23"/>
      <c r="Z49" s="23"/>
      <c r="AA49" s="22"/>
      <c r="AB49" s="22"/>
      <c r="AC49" s="22"/>
      <c r="AL49" s="21"/>
      <c r="AM49" s="460" t="s">
        <v>102</v>
      </c>
      <c r="AN49" s="461"/>
      <c r="AO49" s="461"/>
      <c r="AP49" s="462"/>
      <c r="AZ49" s="1"/>
    </row>
    <row r="50" spans="2:74" ht="12.75" customHeight="1" x14ac:dyDescent="0.2">
      <c r="M50" s="22"/>
      <c r="N50" s="22"/>
      <c r="O50" s="22"/>
      <c r="P50" s="22"/>
      <c r="Q50" s="22"/>
      <c r="R50" s="22"/>
      <c r="S50" s="22"/>
      <c r="T50" s="23"/>
      <c r="U50" s="23"/>
      <c r="V50" s="23"/>
      <c r="W50" s="23"/>
      <c r="X50" s="23"/>
      <c r="Y50" s="23"/>
      <c r="Z50" s="23"/>
      <c r="AA50" s="22"/>
      <c r="AB50" s="22"/>
      <c r="AC50" s="22"/>
      <c r="AL50" s="21"/>
      <c r="AM50" s="463"/>
      <c r="AN50" s="464"/>
      <c r="AO50" s="464"/>
      <c r="AP50" s="465"/>
    </row>
    <row r="51" spans="2:74" ht="12.75" customHeight="1" x14ac:dyDescent="0.2">
      <c r="M51" s="22"/>
      <c r="N51" s="22"/>
      <c r="O51" s="22"/>
      <c r="P51" s="22"/>
      <c r="Q51" s="22"/>
      <c r="R51" s="22"/>
      <c r="S51" s="22"/>
      <c r="T51" s="22"/>
      <c r="U51" s="22"/>
      <c r="V51" s="22"/>
      <c r="W51" s="22"/>
      <c r="X51" s="22"/>
      <c r="Y51" s="22"/>
      <c r="Z51" s="22"/>
      <c r="AA51" s="22"/>
      <c r="AB51" s="22"/>
      <c r="AC51" s="22"/>
      <c r="AL51" s="21"/>
      <c r="AM51" s="81"/>
      <c r="AN51" s="81"/>
    </row>
    <row r="52" spans="2:74" ht="6" customHeight="1" x14ac:dyDescent="0.2">
      <c r="M52" s="22"/>
      <c r="N52" s="22"/>
      <c r="O52" s="22"/>
      <c r="P52" s="22"/>
      <c r="Q52" s="22"/>
      <c r="R52" s="22"/>
      <c r="S52" s="22"/>
      <c r="T52" s="22"/>
      <c r="U52" s="22"/>
      <c r="V52" s="22"/>
      <c r="W52" s="22"/>
      <c r="X52" s="22"/>
      <c r="Y52" s="22"/>
      <c r="Z52" s="22"/>
      <c r="AA52" s="22"/>
      <c r="AB52" s="22"/>
      <c r="AC52" s="22"/>
      <c r="AL52" s="21"/>
      <c r="AM52" s="21"/>
    </row>
    <row r="53" spans="2:74" ht="12.75" customHeight="1" x14ac:dyDescent="0.2">
      <c r="B53" s="466" t="s">
        <v>2</v>
      </c>
      <c r="C53" s="467"/>
      <c r="D53" s="467"/>
      <c r="E53" s="467"/>
      <c r="F53" s="467"/>
      <c r="G53" s="467"/>
      <c r="H53" s="467"/>
      <c r="I53" s="467"/>
      <c r="J53" s="469" t="s">
        <v>10</v>
      </c>
      <c r="K53" s="469"/>
      <c r="L53" s="41" t="s">
        <v>3</v>
      </c>
      <c r="M53" s="469" t="s">
        <v>11</v>
      </c>
      <c r="N53" s="469"/>
      <c r="O53" s="470" t="s">
        <v>12</v>
      </c>
      <c r="P53" s="469"/>
      <c r="Q53" s="469"/>
      <c r="R53" s="469"/>
      <c r="S53" s="469"/>
      <c r="T53" s="469"/>
      <c r="U53" s="469" t="s">
        <v>13</v>
      </c>
      <c r="V53" s="469"/>
      <c r="W53" s="469"/>
      <c r="AD53" s="11"/>
      <c r="AE53" s="11"/>
      <c r="AF53" s="11"/>
      <c r="AG53" s="11"/>
      <c r="AH53" s="11"/>
      <c r="AI53" s="11"/>
      <c r="AJ53" s="11"/>
      <c r="AL53" s="471"/>
      <c r="AM53" s="472"/>
      <c r="AN53" s="406" t="s">
        <v>4</v>
      </c>
      <c r="AO53" s="406"/>
      <c r="AP53" s="472"/>
      <c r="AQ53" s="472"/>
      <c r="AR53" s="406" t="s">
        <v>5</v>
      </c>
      <c r="AS53" s="407"/>
    </row>
    <row r="54" spans="2:74" ht="13.9" customHeight="1" x14ac:dyDescent="0.2">
      <c r="B54" s="467"/>
      <c r="C54" s="467"/>
      <c r="D54" s="467"/>
      <c r="E54" s="467"/>
      <c r="F54" s="467"/>
      <c r="G54" s="467"/>
      <c r="H54" s="467"/>
      <c r="I54" s="467"/>
      <c r="J54" s="412" t="s">
        <v>118</v>
      </c>
      <c r="K54" s="414" t="s">
        <v>118</v>
      </c>
      <c r="L54" s="417" t="s">
        <v>118</v>
      </c>
      <c r="M54" s="420" t="s">
        <v>122</v>
      </c>
      <c r="N54" s="414" t="s">
        <v>124</v>
      </c>
      <c r="O54" s="420" t="s">
        <v>126</v>
      </c>
      <c r="P54" s="423" t="s">
        <v>120</v>
      </c>
      <c r="Q54" s="423" t="s">
        <v>128</v>
      </c>
      <c r="R54" s="423" t="s">
        <v>122</v>
      </c>
      <c r="S54" s="423" t="s">
        <v>118</v>
      </c>
      <c r="T54" s="414" t="s">
        <v>124</v>
      </c>
      <c r="U54" s="477">
        <f>U10</f>
        <v>0</v>
      </c>
      <c r="V54" s="478">
        <f t="shared" ref="V54:W54" si="10">V10</f>
        <v>0</v>
      </c>
      <c r="W54" s="479">
        <f t="shared" si="10"/>
        <v>0</v>
      </c>
      <c r="AD54" s="11"/>
      <c r="AE54" s="11"/>
      <c r="AF54" s="11"/>
      <c r="AG54" s="11"/>
      <c r="AH54" s="11"/>
      <c r="AI54" s="11"/>
      <c r="AJ54" s="11"/>
      <c r="AL54" s="473"/>
      <c r="AM54" s="474"/>
      <c r="AN54" s="408"/>
      <c r="AO54" s="408"/>
      <c r="AP54" s="474"/>
      <c r="AQ54" s="474"/>
      <c r="AR54" s="408"/>
      <c r="AS54" s="409"/>
    </row>
    <row r="55" spans="2:74" ht="9" customHeight="1" x14ac:dyDescent="0.2">
      <c r="B55" s="467"/>
      <c r="C55" s="467"/>
      <c r="D55" s="467"/>
      <c r="E55" s="467"/>
      <c r="F55" s="467"/>
      <c r="G55" s="467"/>
      <c r="H55" s="467"/>
      <c r="I55" s="467"/>
      <c r="J55" s="413"/>
      <c r="K55" s="415"/>
      <c r="L55" s="418"/>
      <c r="M55" s="421"/>
      <c r="N55" s="415"/>
      <c r="O55" s="421"/>
      <c r="P55" s="424"/>
      <c r="Q55" s="424"/>
      <c r="R55" s="424"/>
      <c r="S55" s="424"/>
      <c r="T55" s="415"/>
      <c r="U55" s="421"/>
      <c r="V55" s="424"/>
      <c r="W55" s="415"/>
      <c r="AD55" s="11"/>
      <c r="AE55" s="11"/>
      <c r="AF55" s="11"/>
      <c r="AG55" s="11"/>
      <c r="AH55" s="11"/>
      <c r="AI55" s="11"/>
      <c r="AJ55" s="11"/>
      <c r="AL55" s="475"/>
      <c r="AM55" s="476"/>
      <c r="AN55" s="410"/>
      <c r="AO55" s="410"/>
      <c r="AP55" s="476"/>
      <c r="AQ55" s="476"/>
      <c r="AR55" s="410"/>
      <c r="AS55" s="411"/>
    </row>
    <row r="56" spans="2:74" ht="6" customHeight="1" x14ac:dyDescent="0.2">
      <c r="B56" s="468"/>
      <c r="C56" s="468"/>
      <c r="D56" s="468"/>
      <c r="E56" s="468"/>
      <c r="F56" s="468"/>
      <c r="G56" s="468"/>
      <c r="H56" s="468"/>
      <c r="I56" s="468"/>
      <c r="J56" s="413"/>
      <c r="K56" s="416"/>
      <c r="L56" s="419"/>
      <c r="M56" s="422"/>
      <c r="N56" s="416"/>
      <c r="O56" s="422"/>
      <c r="P56" s="425"/>
      <c r="Q56" s="425"/>
      <c r="R56" s="425"/>
      <c r="S56" s="425"/>
      <c r="T56" s="416"/>
      <c r="U56" s="422"/>
      <c r="V56" s="425"/>
      <c r="W56" s="416"/>
    </row>
    <row r="57" spans="2:74" ht="15" customHeight="1" x14ac:dyDescent="0.2">
      <c r="B57" s="391" t="s">
        <v>36</v>
      </c>
      <c r="C57" s="392"/>
      <c r="D57" s="392"/>
      <c r="E57" s="392"/>
      <c r="F57" s="392"/>
      <c r="G57" s="392"/>
      <c r="H57" s="392"/>
      <c r="I57" s="393"/>
      <c r="J57" s="391" t="s">
        <v>6</v>
      </c>
      <c r="K57" s="392"/>
      <c r="L57" s="392"/>
      <c r="M57" s="392"/>
      <c r="N57" s="400"/>
      <c r="O57" s="403" t="s">
        <v>37</v>
      </c>
      <c r="P57" s="392"/>
      <c r="Q57" s="392"/>
      <c r="R57" s="392"/>
      <c r="S57" s="392"/>
      <c r="T57" s="392"/>
      <c r="U57" s="393"/>
      <c r="V57" s="42" t="s">
        <v>30</v>
      </c>
      <c r="W57" s="43"/>
      <c r="X57" s="43"/>
      <c r="Y57" s="426" t="s">
        <v>83</v>
      </c>
      <c r="Z57" s="426"/>
      <c r="AA57" s="426"/>
      <c r="AB57" s="426"/>
      <c r="AC57" s="426"/>
      <c r="AD57" s="426"/>
      <c r="AE57" s="426"/>
      <c r="AF57" s="426"/>
      <c r="AG57" s="426"/>
      <c r="AH57" s="426"/>
      <c r="AI57" s="43"/>
      <c r="AJ57" s="43"/>
      <c r="AK57" s="44"/>
      <c r="AL57" s="427" t="s">
        <v>48</v>
      </c>
      <c r="AM57" s="427"/>
      <c r="AN57" s="428" t="s">
        <v>46</v>
      </c>
      <c r="AO57" s="428"/>
      <c r="AP57" s="428"/>
      <c r="AQ57" s="428"/>
      <c r="AR57" s="428"/>
      <c r="AS57" s="429"/>
    </row>
    <row r="58" spans="2:74" ht="13.9" customHeight="1" x14ac:dyDescent="0.2">
      <c r="B58" s="394"/>
      <c r="C58" s="395"/>
      <c r="D58" s="395"/>
      <c r="E58" s="395"/>
      <c r="F58" s="395"/>
      <c r="G58" s="395"/>
      <c r="H58" s="395"/>
      <c r="I58" s="396"/>
      <c r="J58" s="394"/>
      <c r="K58" s="395"/>
      <c r="L58" s="395"/>
      <c r="M58" s="395"/>
      <c r="N58" s="401"/>
      <c r="O58" s="404"/>
      <c r="P58" s="395"/>
      <c r="Q58" s="395"/>
      <c r="R58" s="395"/>
      <c r="S58" s="395"/>
      <c r="T58" s="395"/>
      <c r="U58" s="396"/>
      <c r="V58" s="430" t="s">
        <v>7</v>
      </c>
      <c r="W58" s="431"/>
      <c r="X58" s="431"/>
      <c r="Y58" s="432"/>
      <c r="Z58" s="436" t="s">
        <v>16</v>
      </c>
      <c r="AA58" s="437"/>
      <c r="AB58" s="437"/>
      <c r="AC58" s="438"/>
      <c r="AD58" s="442" t="s">
        <v>17</v>
      </c>
      <c r="AE58" s="443"/>
      <c r="AF58" s="443"/>
      <c r="AG58" s="444"/>
      <c r="AH58" s="448" t="s">
        <v>41</v>
      </c>
      <c r="AI58" s="449"/>
      <c r="AJ58" s="449"/>
      <c r="AK58" s="450"/>
      <c r="AL58" s="454" t="s">
        <v>49</v>
      </c>
      <c r="AM58" s="454"/>
      <c r="AN58" s="456" t="s">
        <v>19</v>
      </c>
      <c r="AO58" s="457"/>
      <c r="AP58" s="457"/>
      <c r="AQ58" s="457"/>
      <c r="AR58" s="458"/>
      <c r="AS58" s="459"/>
      <c r="AY58" s="84" t="s">
        <v>67</v>
      </c>
      <c r="AZ58" s="84" t="s">
        <v>67</v>
      </c>
      <c r="BA58" s="84" t="s">
        <v>65</v>
      </c>
      <c r="BB58" s="387" t="s">
        <v>66</v>
      </c>
      <c r="BC58" s="388"/>
    </row>
    <row r="59" spans="2:74" ht="13.9" customHeight="1" x14ac:dyDescent="0.2">
      <c r="B59" s="397"/>
      <c r="C59" s="398"/>
      <c r="D59" s="398"/>
      <c r="E59" s="398"/>
      <c r="F59" s="398"/>
      <c r="G59" s="398"/>
      <c r="H59" s="398"/>
      <c r="I59" s="399"/>
      <c r="J59" s="397"/>
      <c r="K59" s="398"/>
      <c r="L59" s="398"/>
      <c r="M59" s="398"/>
      <c r="N59" s="402"/>
      <c r="O59" s="405"/>
      <c r="P59" s="398"/>
      <c r="Q59" s="398"/>
      <c r="R59" s="398"/>
      <c r="S59" s="398"/>
      <c r="T59" s="398"/>
      <c r="U59" s="399"/>
      <c r="V59" s="433"/>
      <c r="W59" s="434"/>
      <c r="X59" s="434"/>
      <c r="Y59" s="435"/>
      <c r="Z59" s="439"/>
      <c r="AA59" s="440"/>
      <c r="AB59" s="440"/>
      <c r="AC59" s="441"/>
      <c r="AD59" s="445"/>
      <c r="AE59" s="446"/>
      <c r="AF59" s="446"/>
      <c r="AG59" s="447"/>
      <c r="AH59" s="451"/>
      <c r="AI59" s="452"/>
      <c r="AJ59" s="452"/>
      <c r="AK59" s="453"/>
      <c r="AL59" s="455"/>
      <c r="AM59" s="455"/>
      <c r="AN59" s="389"/>
      <c r="AO59" s="389"/>
      <c r="AP59" s="389"/>
      <c r="AQ59" s="389"/>
      <c r="AR59" s="389"/>
      <c r="AS59" s="390"/>
      <c r="AY59" s="89"/>
      <c r="AZ59" s="90" t="s">
        <v>62</v>
      </c>
      <c r="BA59" s="90" t="s">
        <v>64</v>
      </c>
      <c r="BB59" s="91" t="s">
        <v>63</v>
      </c>
      <c r="BC59" s="90" t="s">
        <v>62</v>
      </c>
      <c r="BL59" s="77" t="s">
        <v>68</v>
      </c>
      <c r="BM59" s="77" t="s">
        <v>42</v>
      </c>
    </row>
    <row r="60" spans="2:74" ht="18" customHeight="1" x14ac:dyDescent="0.2">
      <c r="B60" s="369"/>
      <c r="C60" s="370"/>
      <c r="D60" s="370"/>
      <c r="E60" s="370"/>
      <c r="F60" s="370"/>
      <c r="G60" s="370"/>
      <c r="H60" s="370"/>
      <c r="I60" s="371"/>
      <c r="J60" s="369"/>
      <c r="K60" s="370"/>
      <c r="L60" s="370"/>
      <c r="M60" s="370"/>
      <c r="N60" s="375"/>
      <c r="O60" s="65"/>
      <c r="P60" s="48" t="s">
        <v>31</v>
      </c>
      <c r="Q60" s="67"/>
      <c r="R60" s="48" t="s">
        <v>1</v>
      </c>
      <c r="S60" s="69"/>
      <c r="T60" s="377" t="s">
        <v>113</v>
      </c>
      <c r="U60" s="377"/>
      <c r="V60" s="378"/>
      <c r="W60" s="379"/>
      <c r="X60" s="379"/>
      <c r="Y60" s="49" t="s">
        <v>8</v>
      </c>
      <c r="Z60" s="139"/>
      <c r="AA60" s="140"/>
      <c r="AB60" s="140"/>
      <c r="AC60" s="141" t="s">
        <v>8</v>
      </c>
      <c r="AD60" s="139"/>
      <c r="AE60" s="140"/>
      <c r="AF60" s="140"/>
      <c r="AG60" s="142" t="s">
        <v>8</v>
      </c>
      <c r="AH60" s="365"/>
      <c r="AI60" s="366"/>
      <c r="AJ60" s="366"/>
      <c r="AK60" s="367"/>
      <c r="AL60" s="152"/>
      <c r="AM60" s="153"/>
      <c r="AN60" s="365"/>
      <c r="AO60" s="366"/>
      <c r="AP60" s="366"/>
      <c r="AQ60" s="366"/>
      <c r="AR60" s="366"/>
      <c r="AS60" s="143" t="s">
        <v>8</v>
      </c>
      <c r="AV60" s="101" t="str">
        <f>IF(OR(O60="",Q60=""),"", IF(O60&lt;20,DATE(O60+118,Q60,IF(S60="",1,S60)),DATE(O60+88,Q60,IF(S60="",1,S60))))</f>
        <v/>
      </c>
      <c r="AW60" s="102" t="e">
        <f>IF(AV60&lt;=#REF!,"昔",IF(AV60&lt;=#REF!,"上",IF(AV60&lt;=#REF!,"中","下")))</f>
        <v>#REF!</v>
      </c>
      <c r="AX60" s="9" t="e">
        <f>IF(AV60&lt;=#REF!,5,IF(AV60&lt;=#REF!,7,IF(AV60&lt;=#REF!,9,11)))</f>
        <v>#REF!</v>
      </c>
      <c r="AY60" s="103"/>
      <c r="AZ60" s="104"/>
      <c r="BA60" s="105">
        <f>AN60</f>
        <v>0</v>
      </c>
      <c r="BB60" s="104"/>
      <c r="BC60" s="104"/>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33【舗装工事業】（入力用）'!O60,VALUE(概算年度)='33【舗装工事業】（入力用）'!O61),IF('33【舗装工事業】（入力用）'!Q60=1,1,IF('33【舗装工事業】（入力用）'!Q60=2,2,IF('33【舗装工事業】（入力用）'!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2">
      <c r="B61" s="372"/>
      <c r="C61" s="373"/>
      <c r="D61" s="373"/>
      <c r="E61" s="373"/>
      <c r="F61" s="373"/>
      <c r="G61" s="373"/>
      <c r="H61" s="373"/>
      <c r="I61" s="374"/>
      <c r="J61" s="372"/>
      <c r="K61" s="373"/>
      <c r="L61" s="373"/>
      <c r="M61" s="373"/>
      <c r="N61" s="376"/>
      <c r="O61" s="66"/>
      <c r="P61" s="11" t="s">
        <v>0</v>
      </c>
      <c r="Q61" s="68"/>
      <c r="R61" s="11" t="s">
        <v>1</v>
      </c>
      <c r="S61" s="70"/>
      <c r="T61" s="380" t="s">
        <v>21</v>
      </c>
      <c r="U61" s="380"/>
      <c r="V61" s="562"/>
      <c r="W61" s="563"/>
      <c r="X61" s="563"/>
      <c r="Y61" s="564"/>
      <c r="Z61" s="565"/>
      <c r="AA61" s="566"/>
      <c r="AB61" s="566"/>
      <c r="AC61" s="566"/>
      <c r="AD61" s="565"/>
      <c r="AE61" s="566"/>
      <c r="AF61" s="566"/>
      <c r="AG61" s="567"/>
      <c r="AH61" s="341">
        <f>V61+Z61-AD61</f>
        <v>0</v>
      </c>
      <c r="AI61" s="341"/>
      <c r="AJ61" s="341"/>
      <c r="AK61" s="368"/>
      <c r="AL61" s="345" t="str">
        <f t="shared" ref="AL61:AL77" si="11">IF(AH61&gt;0,0.17,"")</f>
        <v/>
      </c>
      <c r="AM61" s="346"/>
      <c r="AN61" s="342">
        <f>INT(AH61*0.17)</f>
        <v>0</v>
      </c>
      <c r="AO61" s="343"/>
      <c r="AP61" s="343"/>
      <c r="AQ61" s="343"/>
      <c r="AR61" s="343"/>
      <c r="AS61" s="144"/>
      <c r="AV61" s="101"/>
      <c r="AW61" s="102"/>
      <c r="AY61" s="111">
        <f>AH61</f>
        <v>0</v>
      </c>
      <c r="AZ61" s="112" t="e">
        <f>IF(AV60&lt;=#REF!,AH61,IF(AND(AV60&gt;=#REF!,AV60&lt;=#REF!),AH61*105/108,AH61))</f>
        <v>#REF!</v>
      </c>
      <c r="BA61" s="90"/>
      <c r="BB61" s="112" t="e">
        <f>IF($AL61="賃金で算定",0,INT(AY61*$AL61/100))</f>
        <v>#VALUE!</v>
      </c>
      <c r="BC61" s="112" t="e">
        <f>IF(AY61=AZ61,BB61,AZ61*$AL61/100)</f>
        <v>#REF!</v>
      </c>
      <c r="BL61" s="77" t="e">
        <f>IF(AY61=AZ61,0,1)</f>
        <v>#REF!</v>
      </c>
      <c r="BM61" s="77" t="e">
        <f>IF(BL61=1,AL61,"")</f>
        <v>#REF!</v>
      </c>
    </row>
    <row r="62" spans="2:74" ht="18" customHeight="1" x14ac:dyDescent="0.2">
      <c r="B62" s="369"/>
      <c r="C62" s="370"/>
      <c r="D62" s="370"/>
      <c r="E62" s="370"/>
      <c r="F62" s="370"/>
      <c r="G62" s="370"/>
      <c r="H62" s="370"/>
      <c r="I62" s="371"/>
      <c r="J62" s="369"/>
      <c r="K62" s="370"/>
      <c r="L62" s="370"/>
      <c r="M62" s="370"/>
      <c r="N62" s="375"/>
      <c r="O62" s="65"/>
      <c r="P62" s="48" t="s">
        <v>31</v>
      </c>
      <c r="Q62" s="67"/>
      <c r="R62" s="48" t="s">
        <v>1</v>
      </c>
      <c r="S62" s="69"/>
      <c r="T62" s="377" t="s">
        <v>113</v>
      </c>
      <c r="U62" s="377"/>
      <c r="V62" s="378"/>
      <c r="W62" s="379"/>
      <c r="X62" s="379"/>
      <c r="Y62" s="54"/>
      <c r="Z62" s="55"/>
      <c r="AA62" s="56"/>
      <c r="AB62" s="56"/>
      <c r="AC62" s="54"/>
      <c r="AD62" s="55"/>
      <c r="AE62" s="56"/>
      <c r="AF62" s="56"/>
      <c r="AG62" s="145"/>
      <c r="AH62" s="365"/>
      <c r="AI62" s="366"/>
      <c r="AJ62" s="366"/>
      <c r="AK62" s="367"/>
      <c r="AL62" s="152"/>
      <c r="AM62" s="153"/>
      <c r="AN62" s="365"/>
      <c r="AO62" s="366"/>
      <c r="AP62" s="366"/>
      <c r="AQ62" s="366"/>
      <c r="AR62" s="366"/>
      <c r="AS62" s="146"/>
      <c r="AV62" s="101" t="str">
        <f>IF(OR(O62="",Q62=""),"", IF(O62&lt;20,DATE(O62+118,Q62,IF(S62="",1,S62)),DATE(O62+88,Q62,IF(S62="",1,S62))))</f>
        <v/>
      </c>
      <c r="AW62" s="102" t="e">
        <f>IF(AV62&lt;=#REF!,"昔",IF(AV62&lt;=#REF!,"上",IF(AV62&lt;=#REF!,"中","下")))</f>
        <v>#REF!</v>
      </c>
      <c r="AX62" s="9" t="e">
        <f>IF(AV62&lt;=#REF!,5,IF(AV62&lt;=#REF!,7,IF(AV62&lt;=#REF!,9,11)))</f>
        <v>#REF!</v>
      </c>
      <c r="AY62" s="103"/>
      <c r="AZ62" s="104"/>
      <c r="BA62" s="105">
        <f t="shared" ref="BA62" si="12">AN62</f>
        <v>0</v>
      </c>
      <c r="BB62" s="104"/>
      <c r="BC62" s="104"/>
      <c r="BL62" s="77"/>
      <c r="BM62" s="77"/>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33【舗装工事業】（入力用）'!O62,VALUE(概算年度)='33【舗装工事業】（入力用）'!O63),IF('33【舗装工事業】（入力用）'!Q62=1,1,IF('33【舗装工事業】（入力用）'!Q62=2,2,IF('33【舗装工事業】（入力用）'!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2">
      <c r="B63" s="372"/>
      <c r="C63" s="373"/>
      <c r="D63" s="373"/>
      <c r="E63" s="373"/>
      <c r="F63" s="373"/>
      <c r="G63" s="373"/>
      <c r="H63" s="373"/>
      <c r="I63" s="374"/>
      <c r="J63" s="372"/>
      <c r="K63" s="373"/>
      <c r="L63" s="373"/>
      <c r="M63" s="373"/>
      <c r="N63" s="376"/>
      <c r="O63" s="66"/>
      <c r="P63" s="11" t="s">
        <v>0</v>
      </c>
      <c r="Q63" s="68"/>
      <c r="R63" s="11" t="s">
        <v>1</v>
      </c>
      <c r="S63" s="70"/>
      <c r="T63" s="380" t="s">
        <v>21</v>
      </c>
      <c r="U63" s="380"/>
      <c r="V63" s="562"/>
      <c r="W63" s="563"/>
      <c r="X63" s="563"/>
      <c r="Y63" s="564"/>
      <c r="Z63" s="565"/>
      <c r="AA63" s="566"/>
      <c r="AB63" s="566"/>
      <c r="AC63" s="566"/>
      <c r="AD63" s="565"/>
      <c r="AE63" s="566"/>
      <c r="AF63" s="566"/>
      <c r="AG63" s="567"/>
      <c r="AH63" s="341">
        <f>V63+Z63-AD63</f>
        <v>0</v>
      </c>
      <c r="AI63" s="341"/>
      <c r="AJ63" s="341"/>
      <c r="AK63" s="368"/>
      <c r="AL63" s="345" t="str">
        <f t="shared" si="11"/>
        <v/>
      </c>
      <c r="AM63" s="346"/>
      <c r="AN63" s="342">
        <f>INT(AH63*0.17)</f>
        <v>0</v>
      </c>
      <c r="AO63" s="343"/>
      <c r="AP63" s="343"/>
      <c r="AQ63" s="343"/>
      <c r="AR63" s="343"/>
      <c r="AS63" s="144"/>
      <c r="AV63" s="101"/>
      <c r="AW63" s="102"/>
      <c r="AY63" s="111">
        <f t="shared" ref="AY63" si="13">AH63</f>
        <v>0</v>
      </c>
      <c r="AZ63" s="112" t="e">
        <f>IF(AV62&lt;=#REF!,AH63,IF(AND(AV62&gt;=#REF!,AV62&lt;=#REF!),AH63*105/108,AH63))</f>
        <v>#REF!</v>
      </c>
      <c r="BA63" s="90"/>
      <c r="BB63" s="112" t="e">
        <f t="shared" ref="BB63" si="14">IF($AL63="賃金で算定",0,INT(AY63*$AL63/100))</f>
        <v>#VALUE!</v>
      </c>
      <c r="BC63" s="112" t="e">
        <f>IF(AY63=AZ63,BB63,AZ63*$AL63/100)</f>
        <v>#REF!</v>
      </c>
      <c r="BL63" s="77" t="e">
        <f>IF(AY63=AZ63,0,1)</f>
        <v>#REF!</v>
      </c>
      <c r="BM63" s="77" t="e">
        <f>IF(BL63=1,AL63,"")</f>
        <v>#REF!</v>
      </c>
    </row>
    <row r="64" spans="2:74" ht="18" customHeight="1" x14ac:dyDescent="0.2">
      <c r="B64" s="369"/>
      <c r="C64" s="370"/>
      <c r="D64" s="370"/>
      <c r="E64" s="370"/>
      <c r="F64" s="370"/>
      <c r="G64" s="370"/>
      <c r="H64" s="370"/>
      <c r="I64" s="371"/>
      <c r="J64" s="369"/>
      <c r="K64" s="370"/>
      <c r="L64" s="370"/>
      <c r="M64" s="370"/>
      <c r="N64" s="375"/>
      <c r="O64" s="65"/>
      <c r="P64" s="48" t="s">
        <v>31</v>
      </c>
      <c r="Q64" s="67"/>
      <c r="R64" s="48" t="s">
        <v>1</v>
      </c>
      <c r="S64" s="69"/>
      <c r="T64" s="377" t="s">
        <v>113</v>
      </c>
      <c r="U64" s="377"/>
      <c r="V64" s="378"/>
      <c r="W64" s="379"/>
      <c r="X64" s="379"/>
      <c r="Y64" s="54"/>
      <c r="Z64" s="55"/>
      <c r="AA64" s="56"/>
      <c r="AB64" s="56"/>
      <c r="AC64" s="54"/>
      <c r="AD64" s="55"/>
      <c r="AE64" s="56"/>
      <c r="AF64" s="56"/>
      <c r="AG64" s="145"/>
      <c r="AH64" s="365"/>
      <c r="AI64" s="366"/>
      <c r="AJ64" s="366"/>
      <c r="AK64" s="367"/>
      <c r="AL64" s="152"/>
      <c r="AM64" s="153"/>
      <c r="AN64" s="365"/>
      <c r="AO64" s="366"/>
      <c r="AP64" s="366"/>
      <c r="AQ64" s="366"/>
      <c r="AR64" s="366"/>
      <c r="AS64" s="146"/>
      <c r="AV64" s="101" t="str">
        <f>IF(OR(O64="",Q64=""),"", IF(O64&lt;20,DATE(O64+118,Q64,IF(S64="",1,S64)),DATE(O64+88,Q64,IF(S64="",1,S64))))</f>
        <v/>
      </c>
      <c r="AW64" s="102" t="e">
        <f>IF(AV64&lt;=#REF!,"昔",IF(AV64&lt;=#REF!,"上",IF(AV64&lt;=#REF!,"中","下")))</f>
        <v>#REF!</v>
      </c>
      <c r="AX64" s="9" t="e">
        <f>IF(AV64&lt;=#REF!,5,IF(AV64&lt;=#REF!,7,IF(AV64&lt;=#REF!,9,11)))</f>
        <v>#REF!</v>
      </c>
      <c r="AY64" s="103"/>
      <c r="AZ64" s="104"/>
      <c r="BA64" s="105">
        <f t="shared" ref="BA64" si="15">AN64</f>
        <v>0</v>
      </c>
      <c r="BB64" s="104"/>
      <c r="BC64" s="104"/>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33【舗装工事業】（入力用）'!O64,VALUE(概算年度)='33【舗装工事業】（入力用）'!O65),IF('33【舗装工事業】（入力用）'!Q64=1,1,IF('33【舗装工事業】（入力用）'!Q64=2,2,IF('33【舗装工事業】（入力用）'!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2">
      <c r="B65" s="372"/>
      <c r="C65" s="373"/>
      <c r="D65" s="373"/>
      <c r="E65" s="373"/>
      <c r="F65" s="373"/>
      <c r="G65" s="373"/>
      <c r="H65" s="373"/>
      <c r="I65" s="374"/>
      <c r="J65" s="372"/>
      <c r="K65" s="373"/>
      <c r="L65" s="373"/>
      <c r="M65" s="373"/>
      <c r="N65" s="376"/>
      <c r="O65" s="66"/>
      <c r="P65" s="11" t="s">
        <v>0</v>
      </c>
      <c r="Q65" s="68"/>
      <c r="R65" s="11" t="s">
        <v>1</v>
      </c>
      <c r="S65" s="70"/>
      <c r="T65" s="380" t="s">
        <v>21</v>
      </c>
      <c r="U65" s="380"/>
      <c r="V65" s="562"/>
      <c r="W65" s="563"/>
      <c r="X65" s="563"/>
      <c r="Y65" s="564"/>
      <c r="Z65" s="562"/>
      <c r="AA65" s="563"/>
      <c r="AB65" s="563"/>
      <c r="AC65" s="563"/>
      <c r="AD65" s="562"/>
      <c r="AE65" s="563"/>
      <c r="AF65" s="563"/>
      <c r="AG65" s="564"/>
      <c r="AH65" s="341">
        <f>V65+Z65-AD65</f>
        <v>0</v>
      </c>
      <c r="AI65" s="341"/>
      <c r="AJ65" s="341"/>
      <c r="AK65" s="368"/>
      <c r="AL65" s="345" t="str">
        <f t="shared" si="11"/>
        <v/>
      </c>
      <c r="AM65" s="346"/>
      <c r="AN65" s="342">
        <f>INT(AH65*0.17)</f>
        <v>0</v>
      </c>
      <c r="AO65" s="343"/>
      <c r="AP65" s="343"/>
      <c r="AQ65" s="343"/>
      <c r="AR65" s="343"/>
      <c r="AS65" s="144"/>
      <c r="AV65" s="101"/>
      <c r="AW65" s="102"/>
      <c r="AY65" s="111">
        <f t="shared" ref="AY65" si="16">AH65</f>
        <v>0</v>
      </c>
      <c r="AZ65" s="112" t="e">
        <f>IF(AV64&lt;=#REF!,AH65,IF(AND(AV64&gt;=#REF!,AV64&lt;=#REF!),AH65*105/108,AH65))</f>
        <v>#REF!</v>
      </c>
      <c r="BA65" s="90"/>
      <c r="BB65" s="112" t="e">
        <f t="shared" ref="BB65" si="17">IF($AL65="賃金で算定",0,INT(AY65*$AL65/100))</f>
        <v>#VALUE!</v>
      </c>
      <c r="BC65" s="112" t="e">
        <f>IF(AY65=AZ65,BB65,AZ65*$AL65/100)</f>
        <v>#REF!</v>
      </c>
      <c r="BL65" s="77" t="e">
        <f>IF(AY65=AZ65,0,1)</f>
        <v>#REF!</v>
      </c>
      <c r="BM65" s="77" t="e">
        <f>IF(BL65=1,AL65,"")</f>
        <v>#REF!</v>
      </c>
    </row>
    <row r="66" spans="2:74" ht="18" customHeight="1" x14ac:dyDescent="0.2">
      <c r="B66" s="369"/>
      <c r="C66" s="370"/>
      <c r="D66" s="370"/>
      <c r="E66" s="370"/>
      <c r="F66" s="370"/>
      <c r="G66" s="370"/>
      <c r="H66" s="370"/>
      <c r="I66" s="371"/>
      <c r="J66" s="369"/>
      <c r="K66" s="370"/>
      <c r="L66" s="370"/>
      <c r="M66" s="370"/>
      <c r="N66" s="375"/>
      <c r="O66" s="65"/>
      <c r="P66" s="48" t="s">
        <v>31</v>
      </c>
      <c r="Q66" s="67"/>
      <c r="R66" s="48" t="s">
        <v>1</v>
      </c>
      <c r="S66" s="69"/>
      <c r="T66" s="377" t="s">
        <v>113</v>
      </c>
      <c r="U66" s="377"/>
      <c r="V66" s="378"/>
      <c r="W66" s="379"/>
      <c r="X66" s="379"/>
      <c r="Y66" s="25"/>
      <c r="Z66" s="59"/>
      <c r="AA66" s="36"/>
      <c r="AB66" s="36"/>
      <c r="AC66" s="25"/>
      <c r="AD66" s="59"/>
      <c r="AE66" s="36"/>
      <c r="AF66" s="36"/>
      <c r="AG66" s="147"/>
      <c r="AH66" s="365"/>
      <c r="AI66" s="366"/>
      <c r="AJ66" s="366"/>
      <c r="AK66" s="367"/>
      <c r="AL66" s="152"/>
      <c r="AM66" s="153"/>
      <c r="AN66" s="365"/>
      <c r="AO66" s="366"/>
      <c r="AP66" s="366"/>
      <c r="AQ66" s="366"/>
      <c r="AR66" s="366"/>
      <c r="AS66" s="146"/>
      <c r="AV66" s="101" t="str">
        <f>IF(OR(O66="",Q66=""),"", IF(O66&lt;20,DATE(O66+118,Q66,IF(S66="",1,S66)),DATE(O66+88,Q66,IF(S66="",1,S66))))</f>
        <v/>
      </c>
      <c r="AW66" s="102" t="e">
        <f>IF(AV66&lt;=#REF!,"昔",IF(AV66&lt;=#REF!,"上",IF(AV66&lt;=#REF!,"中","下")))</f>
        <v>#REF!</v>
      </c>
      <c r="AX66" s="9" t="e">
        <f>IF(AV66&lt;=#REF!,5,IF(AV66&lt;=#REF!,7,IF(AV66&lt;=#REF!,9,11)))</f>
        <v>#REF!</v>
      </c>
      <c r="AY66" s="103"/>
      <c r="AZ66" s="104"/>
      <c r="BA66" s="105">
        <f t="shared" ref="BA66" si="18">AN66</f>
        <v>0</v>
      </c>
      <c r="BB66" s="104"/>
      <c r="BC66" s="104"/>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33【舗装工事業】（入力用）'!O66,VALUE(概算年度)='33【舗装工事業】（入力用）'!O67),IF('33【舗装工事業】（入力用）'!Q66=1,1,IF('33【舗装工事業】（入力用）'!Q66=2,2,IF('33【舗装工事業】（入力用）'!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2">
      <c r="B67" s="372"/>
      <c r="C67" s="373"/>
      <c r="D67" s="373"/>
      <c r="E67" s="373"/>
      <c r="F67" s="373"/>
      <c r="G67" s="373"/>
      <c r="H67" s="373"/>
      <c r="I67" s="374"/>
      <c r="J67" s="372"/>
      <c r="K67" s="373"/>
      <c r="L67" s="373"/>
      <c r="M67" s="373"/>
      <c r="N67" s="376"/>
      <c r="O67" s="66"/>
      <c r="P67" s="11" t="s">
        <v>0</v>
      </c>
      <c r="Q67" s="68"/>
      <c r="R67" s="11" t="s">
        <v>1</v>
      </c>
      <c r="S67" s="70"/>
      <c r="T67" s="380" t="s">
        <v>21</v>
      </c>
      <c r="U67" s="380"/>
      <c r="V67" s="562"/>
      <c r="W67" s="563"/>
      <c r="X67" s="563"/>
      <c r="Y67" s="564"/>
      <c r="Z67" s="565"/>
      <c r="AA67" s="566"/>
      <c r="AB67" s="566"/>
      <c r="AC67" s="566"/>
      <c r="AD67" s="565"/>
      <c r="AE67" s="566"/>
      <c r="AF67" s="566"/>
      <c r="AG67" s="567"/>
      <c r="AH67" s="341">
        <f>V67+Z67-AD67</f>
        <v>0</v>
      </c>
      <c r="AI67" s="341"/>
      <c r="AJ67" s="341"/>
      <c r="AK67" s="368"/>
      <c r="AL67" s="345" t="str">
        <f t="shared" si="11"/>
        <v/>
      </c>
      <c r="AM67" s="346"/>
      <c r="AN67" s="342">
        <f>INT(AH67*0.17)</f>
        <v>0</v>
      </c>
      <c r="AO67" s="343"/>
      <c r="AP67" s="343"/>
      <c r="AQ67" s="343"/>
      <c r="AR67" s="343"/>
      <c r="AS67" s="144"/>
      <c r="AV67" s="101"/>
      <c r="AW67" s="102"/>
      <c r="AY67" s="111">
        <f t="shared" ref="AY67" si="19">AH67</f>
        <v>0</v>
      </c>
      <c r="AZ67" s="112" t="e">
        <f>IF(AV66&lt;=#REF!,AH67,IF(AND(AV66&gt;=#REF!,AV66&lt;=#REF!),AH67*105/108,AH67))</f>
        <v>#REF!</v>
      </c>
      <c r="BA67" s="90"/>
      <c r="BB67" s="112" t="e">
        <f t="shared" ref="BB67" si="20">IF($AL67="賃金で算定",0,INT(AY67*$AL67/100))</f>
        <v>#VALUE!</v>
      </c>
      <c r="BC67" s="112" t="e">
        <f>IF(AY67=AZ67,BB67,AZ67*$AL67/100)</f>
        <v>#REF!</v>
      </c>
      <c r="BL67" s="77" t="e">
        <f>IF(AY67=AZ67,0,1)</f>
        <v>#REF!</v>
      </c>
      <c r="BM67" s="77" t="e">
        <f>IF(BL67=1,AL67,"")</f>
        <v>#REF!</v>
      </c>
    </row>
    <row r="68" spans="2:74" ht="18" customHeight="1" x14ac:dyDescent="0.2">
      <c r="B68" s="369"/>
      <c r="C68" s="370"/>
      <c r="D68" s="370"/>
      <c r="E68" s="370"/>
      <c r="F68" s="370"/>
      <c r="G68" s="370"/>
      <c r="H68" s="370"/>
      <c r="I68" s="371"/>
      <c r="J68" s="369"/>
      <c r="K68" s="370"/>
      <c r="L68" s="370"/>
      <c r="M68" s="370"/>
      <c r="N68" s="375"/>
      <c r="O68" s="65"/>
      <c r="P68" s="48" t="s">
        <v>31</v>
      </c>
      <c r="Q68" s="67"/>
      <c r="R68" s="48" t="s">
        <v>1</v>
      </c>
      <c r="S68" s="69"/>
      <c r="T68" s="377" t="s">
        <v>113</v>
      </c>
      <c r="U68" s="377"/>
      <c r="V68" s="378"/>
      <c r="W68" s="379"/>
      <c r="X68" s="379"/>
      <c r="Y68" s="54"/>
      <c r="Z68" s="55"/>
      <c r="AA68" s="56"/>
      <c r="AB68" s="56"/>
      <c r="AC68" s="54"/>
      <c r="AD68" s="55"/>
      <c r="AE68" s="56"/>
      <c r="AF68" s="56"/>
      <c r="AG68" s="145"/>
      <c r="AH68" s="365"/>
      <c r="AI68" s="366"/>
      <c r="AJ68" s="366"/>
      <c r="AK68" s="367"/>
      <c r="AL68" s="152"/>
      <c r="AM68" s="153"/>
      <c r="AN68" s="365"/>
      <c r="AO68" s="366"/>
      <c r="AP68" s="366"/>
      <c r="AQ68" s="366"/>
      <c r="AR68" s="366"/>
      <c r="AS68" s="146"/>
      <c r="AV68" s="101" t="str">
        <f>IF(OR(O68="",Q68=""),"", IF(O68&lt;20,DATE(O68+118,Q68,IF(S68="",1,S68)),DATE(O68+88,Q68,IF(S68="",1,S68))))</f>
        <v/>
      </c>
      <c r="AW68" s="102" t="e">
        <f>IF(AV68&lt;=#REF!,"昔",IF(AV68&lt;=#REF!,"上",IF(AV68&lt;=#REF!,"中","下")))</f>
        <v>#REF!</v>
      </c>
      <c r="AX68" s="9" t="e">
        <f>IF(AV68&lt;=#REF!,5,IF(AV68&lt;=#REF!,7,IF(AV68&lt;=#REF!,9,11)))</f>
        <v>#REF!</v>
      </c>
      <c r="AY68" s="103"/>
      <c r="AZ68" s="104"/>
      <c r="BA68" s="105">
        <f t="shared" ref="BA68" si="21">AN68</f>
        <v>0</v>
      </c>
      <c r="BB68" s="104"/>
      <c r="BC68" s="104"/>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33【舗装工事業】（入力用）'!O68,VALUE(概算年度)='33【舗装工事業】（入力用）'!O69),IF('33【舗装工事業】（入力用）'!Q68=1,1,IF('33【舗装工事業】（入力用）'!Q68=2,2,IF('33【舗装工事業】（入力用）'!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2">
      <c r="B69" s="372"/>
      <c r="C69" s="373"/>
      <c r="D69" s="373"/>
      <c r="E69" s="373"/>
      <c r="F69" s="373"/>
      <c r="G69" s="373"/>
      <c r="H69" s="373"/>
      <c r="I69" s="374"/>
      <c r="J69" s="372"/>
      <c r="K69" s="373"/>
      <c r="L69" s="373"/>
      <c r="M69" s="373"/>
      <c r="N69" s="376"/>
      <c r="O69" s="66"/>
      <c r="P69" s="11" t="s">
        <v>0</v>
      </c>
      <c r="Q69" s="68"/>
      <c r="R69" s="11" t="s">
        <v>1</v>
      </c>
      <c r="S69" s="70"/>
      <c r="T69" s="380" t="s">
        <v>21</v>
      </c>
      <c r="U69" s="380"/>
      <c r="V69" s="562"/>
      <c r="W69" s="563"/>
      <c r="X69" s="563"/>
      <c r="Y69" s="564"/>
      <c r="Z69" s="562"/>
      <c r="AA69" s="563"/>
      <c r="AB69" s="563"/>
      <c r="AC69" s="563"/>
      <c r="AD69" s="565"/>
      <c r="AE69" s="566"/>
      <c r="AF69" s="566"/>
      <c r="AG69" s="567"/>
      <c r="AH69" s="341">
        <f>V69+Z69-AD69</f>
        <v>0</v>
      </c>
      <c r="AI69" s="341"/>
      <c r="AJ69" s="341"/>
      <c r="AK69" s="368"/>
      <c r="AL69" s="345" t="str">
        <f t="shared" si="11"/>
        <v/>
      </c>
      <c r="AM69" s="346"/>
      <c r="AN69" s="342">
        <f>INT(AH69*0.17)</f>
        <v>0</v>
      </c>
      <c r="AO69" s="343"/>
      <c r="AP69" s="343"/>
      <c r="AQ69" s="343"/>
      <c r="AR69" s="343"/>
      <c r="AS69" s="144"/>
      <c r="AV69" s="101"/>
      <c r="AW69" s="102"/>
      <c r="AY69" s="111">
        <f t="shared" ref="AY69" si="22">AH69</f>
        <v>0</v>
      </c>
      <c r="AZ69" s="112" t="e">
        <f>IF(AV68&lt;=#REF!,AH69,IF(AND(AV68&gt;=#REF!,AV68&lt;=#REF!),AH69*105/108,AH69))</f>
        <v>#REF!</v>
      </c>
      <c r="BA69" s="90"/>
      <c r="BB69" s="112" t="e">
        <f t="shared" ref="BB69" si="23">IF($AL69="賃金で算定",0,INT(AY69*$AL69/100))</f>
        <v>#VALUE!</v>
      </c>
      <c r="BC69" s="112" t="e">
        <f>IF(AY69=AZ69,BB69,AZ69*$AL69/100)</f>
        <v>#REF!</v>
      </c>
      <c r="BL69" s="77" t="e">
        <f>IF(AY69=AZ69,0,1)</f>
        <v>#REF!</v>
      </c>
      <c r="BM69" s="77" t="e">
        <f>IF(BL69=1,AL69,"")</f>
        <v>#REF!</v>
      </c>
    </row>
    <row r="70" spans="2:74" ht="18" customHeight="1" x14ac:dyDescent="0.2">
      <c r="B70" s="369"/>
      <c r="C70" s="370"/>
      <c r="D70" s="370"/>
      <c r="E70" s="370"/>
      <c r="F70" s="370"/>
      <c r="G70" s="370"/>
      <c r="H70" s="370"/>
      <c r="I70" s="371"/>
      <c r="J70" s="369"/>
      <c r="K70" s="370"/>
      <c r="L70" s="370"/>
      <c r="M70" s="370"/>
      <c r="N70" s="375"/>
      <c r="O70" s="65"/>
      <c r="P70" s="48" t="s">
        <v>31</v>
      </c>
      <c r="Q70" s="67"/>
      <c r="R70" s="48" t="s">
        <v>1</v>
      </c>
      <c r="S70" s="69"/>
      <c r="T70" s="377" t="s">
        <v>113</v>
      </c>
      <c r="U70" s="377"/>
      <c r="V70" s="378"/>
      <c r="W70" s="379"/>
      <c r="X70" s="379"/>
      <c r="Y70" s="54"/>
      <c r="Z70" s="55"/>
      <c r="AA70" s="56"/>
      <c r="AB70" s="56"/>
      <c r="AC70" s="54"/>
      <c r="AD70" s="55"/>
      <c r="AE70" s="56"/>
      <c r="AF70" s="56"/>
      <c r="AG70" s="145"/>
      <c r="AH70" s="365"/>
      <c r="AI70" s="366"/>
      <c r="AJ70" s="366"/>
      <c r="AK70" s="367"/>
      <c r="AL70" s="152"/>
      <c r="AM70" s="153"/>
      <c r="AN70" s="365"/>
      <c r="AO70" s="366"/>
      <c r="AP70" s="366"/>
      <c r="AQ70" s="366"/>
      <c r="AR70" s="366"/>
      <c r="AS70" s="146"/>
      <c r="AV70" s="101" t="str">
        <f>IF(OR(O70="",Q70=""),"", IF(O70&lt;20,DATE(O70+118,Q70,IF(S70="",1,S70)),DATE(O70+88,Q70,IF(S70="",1,S70))))</f>
        <v/>
      </c>
      <c r="AW70" s="102" t="e">
        <f>IF(AV70&lt;=#REF!,"昔",IF(AV70&lt;=#REF!,"上",IF(AV70&lt;=#REF!,"中","下")))</f>
        <v>#REF!</v>
      </c>
      <c r="AX70" s="9" t="e">
        <f>IF(AV70&lt;=#REF!,5,IF(AV70&lt;=#REF!,7,IF(AV70&lt;=#REF!,9,11)))</f>
        <v>#REF!</v>
      </c>
      <c r="AY70" s="103"/>
      <c r="AZ70" s="104"/>
      <c r="BA70" s="105">
        <f t="shared" ref="BA70" si="24">AN70</f>
        <v>0</v>
      </c>
      <c r="BB70" s="104"/>
      <c r="BC70" s="104"/>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33【舗装工事業】（入力用）'!O70,VALUE(概算年度)='33【舗装工事業】（入力用）'!O71),IF('33【舗装工事業】（入力用）'!Q70=1,1,IF('33【舗装工事業】（入力用）'!Q70=2,2,IF('33【舗装工事業】（入力用）'!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2">
      <c r="B71" s="372"/>
      <c r="C71" s="373"/>
      <c r="D71" s="373"/>
      <c r="E71" s="373"/>
      <c r="F71" s="373"/>
      <c r="G71" s="373"/>
      <c r="H71" s="373"/>
      <c r="I71" s="374"/>
      <c r="J71" s="372"/>
      <c r="K71" s="373"/>
      <c r="L71" s="373"/>
      <c r="M71" s="373"/>
      <c r="N71" s="376"/>
      <c r="O71" s="66"/>
      <c r="P71" s="11" t="s">
        <v>0</v>
      </c>
      <c r="Q71" s="68"/>
      <c r="R71" s="11" t="s">
        <v>1</v>
      </c>
      <c r="S71" s="70"/>
      <c r="T71" s="380" t="s">
        <v>21</v>
      </c>
      <c r="U71" s="380"/>
      <c r="V71" s="562"/>
      <c r="W71" s="563"/>
      <c r="X71" s="563"/>
      <c r="Y71" s="564"/>
      <c r="Z71" s="562"/>
      <c r="AA71" s="563"/>
      <c r="AB71" s="563"/>
      <c r="AC71" s="563"/>
      <c r="AD71" s="565"/>
      <c r="AE71" s="566"/>
      <c r="AF71" s="566"/>
      <c r="AG71" s="567"/>
      <c r="AH71" s="341">
        <f>V71+Z71-AD71</f>
        <v>0</v>
      </c>
      <c r="AI71" s="341"/>
      <c r="AJ71" s="341"/>
      <c r="AK71" s="368"/>
      <c r="AL71" s="345" t="str">
        <f t="shared" si="11"/>
        <v/>
      </c>
      <c r="AM71" s="346"/>
      <c r="AN71" s="342">
        <f>INT(AH71*0.17)</f>
        <v>0</v>
      </c>
      <c r="AO71" s="343"/>
      <c r="AP71" s="343"/>
      <c r="AQ71" s="343"/>
      <c r="AR71" s="343"/>
      <c r="AS71" s="144"/>
      <c r="AV71" s="101"/>
      <c r="AW71" s="102"/>
      <c r="AY71" s="111">
        <f t="shared" ref="AY71" si="25">AH71</f>
        <v>0</v>
      </c>
      <c r="AZ71" s="112" t="e">
        <f>IF(AV70&lt;=#REF!,AH71,IF(AND(AV70&gt;=#REF!,AV70&lt;=#REF!),AH71*105/108,AH71))</f>
        <v>#REF!</v>
      </c>
      <c r="BA71" s="90"/>
      <c r="BB71" s="112" t="e">
        <f t="shared" ref="BB71" si="26">IF($AL71="賃金で算定",0,INT(AY71*$AL71/100))</f>
        <v>#VALUE!</v>
      </c>
      <c r="BC71" s="112" t="e">
        <f>IF(AY71=AZ71,BB71,AZ71*$AL71/100)</f>
        <v>#REF!</v>
      </c>
      <c r="BL71" s="77" t="e">
        <f>IF(AY71=AZ71,0,1)</f>
        <v>#REF!</v>
      </c>
      <c r="BM71" s="77" t="e">
        <f>IF(BL71=1,AL71,"")</f>
        <v>#REF!</v>
      </c>
    </row>
    <row r="72" spans="2:74" ht="18" customHeight="1" x14ac:dyDescent="0.2">
      <c r="B72" s="369"/>
      <c r="C72" s="370"/>
      <c r="D72" s="370"/>
      <c r="E72" s="370"/>
      <c r="F72" s="370"/>
      <c r="G72" s="370"/>
      <c r="H72" s="370"/>
      <c r="I72" s="371"/>
      <c r="J72" s="369"/>
      <c r="K72" s="370"/>
      <c r="L72" s="370"/>
      <c r="M72" s="370"/>
      <c r="N72" s="375"/>
      <c r="O72" s="65"/>
      <c r="P72" s="48" t="s">
        <v>31</v>
      </c>
      <c r="Q72" s="67"/>
      <c r="R72" s="48" t="s">
        <v>1</v>
      </c>
      <c r="S72" s="69"/>
      <c r="T72" s="377" t="s">
        <v>113</v>
      </c>
      <c r="U72" s="377"/>
      <c r="V72" s="378"/>
      <c r="W72" s="379"/>
      <c r="X72" s="379"/>
      <c r="Y72" s="54"/>
      <c r="Z72" s="55"/>
      <c r="AA72" s="56"/>
      <c r="AB72" s="56"/>
      <c r="AC72" s="54"/>
      <c r="AD72" s="55"/>
      <c r="AE72" s="56"/>
      <c r="AF72" s="56"/>
      <c r="AG72" s="145"/>
      <c r="AH72" s="365"/>
      <c r="AI72" s="366"/>
      <c r="AJ72" s="366"/>
      <c r="AK72" s="367"/>
      <c r="AL72" s="152"/>
      <c r="AM72" s="153"/>
      <c r="AN72" s="365"/>
      <c r="AO72" s="366"/>
      <c r="AP72" s="366"/>
      <c r="AQ72" s="366"/>
      <c r="AR72" s="366"/>
      <c r="AS72" s="146"/>
      <c r="AV72" s="101" t="str">
        <f>IF(OR(O72="",Q72=""),"", IF(O72&lt;20,DATE(O72+118,Q72,IF(S72="",1,S72)),DATE(O72+88,Q72,IF(S72="",1,S72))))</f>
        <v/>
      </c>
      <c r="AW72" s="102" t="e">
        <f>IF(AV72&lt;=#REF!,"昔",IF(AV72&lt;=#REF!,"上",IF(AV72&lt;=#REF!,"中","下")))</f>
        <v>#REF!</v>
      </c>
      <c r="AX72" s="9" t="e">
        <f>IF(AV72&lt;=#REF!,5,IF(AV72&lt;=#REF!,7,IF(AV72&lt;=#REF!,9,11)))</f>
        <v>#REF!</v>
      </c>
      <c r="AY72" s="103"/>
      <c r="AZ72" s="104"/>
      <c r="BA72" s="105">
        <f t="shared" ref="BA72" si="27">AN72</f>
        <v>0</v>
      </c>
      <c r="BB72" s="104"/>
      <c r="BC72" s="104"/>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33【舗装工事業】（入力用）'!O72,VALUE(概算年度)='33【舗装工事業】（入力用）'!O73),IF('33【舗装工事業】（入力用）'!Q72=1,1,IF('33【舗装工事業】（入力用）'!Q72=2,2,IF('33【舗装工事業】（入力用）'!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2">
      <c r="B73" s="372"/>
      <c r="C73" s="373"/>
      <c r="D73" s="373"/>
      <c r="E73" s="373"/>
      <c r="F73" s="373"/>
      <c r="G73" s="373"/>
      <c r="H73" s="373"/>
      <c r="I73" s="374"/>
      <c r="J73" s="372"/>
      <c r="K73" s="373"/>
      <c r="L73" s="373"/>
      <c r="M73" s="373"/>
      <c r="N73" s="376"/>
      <c r="O73" s="66"/>
      <c r="P73" s="11" t="s">
        <v>0</v>
      </c>
      <c r="Q73" s="68"/>
      <c r="R73" s="11" t="s">
        <v>1</v>
      </c>
      <c r="S73" s="70"/>
      <c r="T73" s="380" t="s">
        <v>21</v>
      </c>
      <c r="U73" s="380"/>
      <c r="V73" s="562"/>
      <c r="W73" s="563"/>
      <c r="X73" s="563"/>
      <c r="Y73" s="564"/>
      <c r="Z73" s="562"/>
      <c r="AA73" s="563"/>
      <c r="AB73" s="563"/>
      <c r="AC73" s="563"/>
      <c r="AD73" s="565"/>
      <c r="AE73" s="566"/>
      <c r="AF73" s="566"/>
      <c r="AG73" s="567"/>
      <c r="AH73" s="341">
        <f>V73+Z73-AD73</f>
        <v>0</v>
      </c>
      <c r="AI73" s="341"/>
      <c r="AJ73" s="341"/>
      <c r="AK73" s="368"/>
      <c r="AL73" s="345" t="str">
        <f t="shared" si="11"/>
        <v/>
      </c>
      <c r="AM73" s="346"/>
      <c r="AN73" s="342">
        <f>INT(AH73*0.17)</f>
        <v>0</v>
      </c>
      <c r="AO73" s="343"/>
      <c r="AP73" s="343"/>
      <c r="AQ73" s="343"/>
      <c r="AR73" s="343"/>
      <c r="AS73" s="144"/>
      <c r="AV73" s="101"/>
      <c r="AW73" s="102"/>
      <c r="AY73" s="111">
        <f t="shared" ref="AY73" si="28">AH73</f>
        <v>0</v>
      </c>
      <c r="AZ73" s="112" t="e">
        <f>IF(AV72&lt;=#REF!,AH73,IF(AND(AV72&gt;=#REF!,AV72&lt;=#REF!),AH73*105/108,AH73))</f>
        <v>#REF!</v>
      </c>
      <c r="BA73" s="90"/>
      <c r="BB73" s="112" t="e">
        <f t="shared" ref="BB73" si="29">IF($AL73="賃金で算定",0,INT(AY73*$AL73/100))</f>
        <v>#VALUE!</v>
      </c>
      <c r="BC73" s="112" t="e">
        <f>IF(AY73=AZ73,BB73,AZ73*$AL73/100)</f>
        <v>#REF!</v>
      </c>
      <c r="BL73" s="77" t="e">
        <f>IF(AY73=AZ73,0,1)</f>
        <v>#REF!</v>
      </c>
      <c r="BM73" s="77" t="e">
        <f>IF(BL73=1,AL73,"")</f>
        <v>#REF!</v>
      </c>
    </row>
    <row r="74" spans="2:74" ht="18" customHeight="1" x14ac:dyDescent="0.2">
      <c r="B74" s="369"/>
      <c r="C74" s="370"/>
      <c r="D74" s="370"/>
      <c r="E74" s="370"/>
      <c r="F74" s="370"/>
      <c r="G74" s="370"/>
      <c r="H74" s="370"/>
      <c r="I74" s="371"/>
      <c r="J74" s="369"/>
      <c r="K74" s="370"/>
      <c r="L74" s="370"/>
      <c r="M74" s="370"/>
      <c r="N74" s="375"/>
      <c r="O74" s="65"/>
      <c r="P74" s="48" t="s">
        <v>31</v>
      </c>
      <c r="Q74" s="67"/>
      <c r="R74" s="48" t="s">
        <v>1</v>
      </c>
      <c r="S74" s="69"/>
      <c r="T74" s="377" t="s">
        <v>113</v>
      </c>
      <c r="U74" s="377"/>
      <c r="V74" s="378"/>
      <c r="W74" s="379"/>
      <c r="X74" s="379"/>
      <c r="Y74" s="54"/>
      <c r="Z74" s="55"/>
      <c r="AA74" s="56"/>
      <c r="AB74" s="56"/>
      <c r="AC74" s="54"/>
      <c r="AD74" s="55"/>
      <c r="AE74" s="56"/>
      <c r="AF74" s="56"/>
      <c r="AG74" s="145"/>
      <c r="AH74" s="365"/>
      <c r="AI74" s="366"/>
      <c r="AJ74" s="366"/>
      <c r="AK74" s="367"/>
      <c r="AL74" s="152"/>
      <c r="AM74" s="153"/>
      <c r="AN74" s="365"/>
      <c r="AO74" s="366"/>
      <c r="AP74" s="366"/>
      <c r="AQ74" s="366"/>
      <c r="AR74" s="366"/>
      <c r="AS74" s="146"/>
      <c r="AV74" s="101" t="str">
        <f>IF(OR(O74="",Q74=""),"", IF(O74&lt;20,DATE(O74+118,Q74,IF(S74="",1,S74)),DATE(O74+88,Q74,IF(S74="",1,S74))))</f>
        <v/>
      </c>
      <c r="AW74" s="102" t="e">
        <f>IF(AV74&lt;=#REF!,"昔",IF(AV74&lt;=#REF!,"上",IF(AV74&lt;=#REF!,"中","下")))</f>
        <v>#REF!</v>
      </c>
      <c r="AX74" s="9" t="e">
        <f>IF(AV74&lt;=#REF!,5,IF(AV74&lt;=#REF!,7,IF(AV74&lt;=#REF!,9,11)))</f>
        <v>#REF!</v>
      </c>
      <c r="AY74" s="103"/>
      <c r="AZ74" s="104"/>
      <c r="BA74" s="105">
        <f t="shared" ref="BA74" si="30">AN74</f>
        <v>0</v>
      </c>
      <c r="BB74" s="104"/>
      <c r="BC74" s="104"/>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33【舗装工事業】（入力用）'!O74,VALUE(概算年度)='33【舗装工事業】（入力用）'!O75),IF('33【舗装工事業】（入力用）'!Q74=1,1,IF('33【舗装工事業】（入力用）'!Q74=2,2,IF('33【舗装工事業】（入力用）'!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2">
      <c r="B75" s="372"/>
      <c r="C75" s="373"/>
      <c r="D75" s="373"/>
      <c r="E75" s="373"/>
      <c r="F75" s="373"/>
      <c r="G75" s="373"/>
      <c r="H75" s="373"/>
      <c r="I75" s="374"/>
      <c r="J75" s="372"/>
      <c r="K75" s="373"/>
      <c r="L75" s="373"/>
      <c r="M75" s="373"/>
      <c r="N75" s="376"/>
      <c r="O75" s="66"/>
      <c r="P75" s="11" t="s">
        <v>0</v>
      </c>
      <c r="Q75" s="68"/>
      <c r="R75" s="11" t="s">
        <v>1</v>
      </c>
      <c r="S75" s="70"/>
      <c r="T75" s="380" t="s">
        <v>21</v>
      </c>
      <c r="U75" s="380"/>
      <c r="V75" s="562"/>
      <c r="W75" s="563"/>
      <c r="X75" s="563"/>
      <c r="Y75" s="564"/>
      <c r="Z75" s="562"/>
      <c r="AA75" s="563"/>
      <c r="AB75" s="563"/>
      <c r="AC75" s="563"/>
      <c r="AD75" s="565"/>
      <c r="AE75" s="566"/>
      <c r="AF75" s="566"/>
      <c r="AG75" s="567"/>
      <c r="AH75" s="341">
        <f>V75+Z75-AD75</f>
        <v>0</v>
      </c>
      <c r="AI75" s="341"/>
      <c r="AJ75" s="341"/>
      <c r="AK75" s="368"/>
      <c r="AL75" s="345" t="str">
        <f t="shared" si="11"/>
        <v/>
      </c>
      <c r="AM75" s="346"/>
      <c r="AN75" s="342">
        <f>INT(AH75*0.17)</f>
        <v>0</v>
      </c>
      <c r="AO75" s="343"/>
      <c r="AP75" s="343"/>
      <c r="AQ75" s="343"/>
      <c r="AR75" s="343"/>
      <c r="AS75" s="144"/>
      <c r="AV75" s="101"/>
      <c r="AW75" s="102"/>
      <c r="AY75" s="111">
        <f t="shared" ref="AY75" si="31">AH75</f>
        <v>0</v>
      </c>
      <c r="AZ75" s="112" t="e">
        <f>IF(AV74&lt;=#REF!,AH75,IF(AND(AV74&gt;=#REF!,AV74&lt;=#REF!),AH75*105/108,AH75))</f>
        <v>#REF!</v>
      </c>
      <c r="BA75" s="90"/>
      <c r="BB75" s="112" t="e">
        <f t="shared" ref="BB75" si="32">IF($AL75="賃金で算定",0,INT(AY75*$AL75/100))</f>
        <v>#VALUE!</v>
      </c>
      <c r="BC75" s="112" t="e">
        <f>IF(AY75=AZ75,BB75,AZ75*$AL75/100)</f>
        <v>#REF!</v>
      </c>
      <c r="BL75" s="77" t="e">
        <f>IF(AY75=AZ75,0,1)</f>
        <v>#REF!</v>
      </c>
      <c r="BM75" s="77" t="e">
        <f>IF(BL75=1,AL75,"")</f>
        <v>#REF!</v>
      </c>
    </row>
    <row r="76" spans="2:74" ht="18" customHeight="1" x14ac:dyDescent="0.2">
      <c r="B76" s="369"/>
      <c r="C76" s="370"/>
      <c r="D76" s="370"/>
      <c r="E76" s="370"/>
      <c r="F76" s="370"/>
      <c r="G76" s="370"/>
      <c r="H76" s="370"/>
      <c r="I76" s="371"/>
      <c r="J76" s="369"/>
      <c r="K76" s="370"/>
      <c r="L76" s="370"/>
      <c r="M76" s="370"/>
      <c r="N76" s="375"/>
      <c r="O76" s="65"/>
      <c r="P76" s="48" t="s">
        <v>31</v>
      </c>
      <c r="Q76" s="67"/>
      <c r="R76" s="48" t="s">
        <v>1</v>
      </c>
      <c r="S76" s="69"/>
      <c r="T76" s="377" t="s">
        <v>113</v>
      </c>
      <c r="U76" s="377"/>
      <c r="V76" s="378"/>
      <c r="W76" s="379"/>
      <c r="X76" s="379"/>
      <c r="Y76" s="54"/>
      <c r="Z76" s="55"/>
      <c r="AA76" s="56"/>
      <c r="AB76" s="56"/>
      <c r="AC76" s="54"/>
      <c r="AD76" s="55"/>
      <c r="AE76" s="56"/>
      <c r="AF76" s="56"/>
      <c r="AG76" s="145"/>
      <c r="AH76" s="365"/>
      <c r="AI76" s="366"/>
      <c r="AJ76" s="366"/>
      <c r="AK76" s="367"/>
      <c r="AL76" s="152"/>
      <c r="AM76" s="153"/>
      <c r="AN76" s="365"/>
      <c r="AO76" s="366"/>
      <c r="AP76" s="366"/>
      <c r="AQ76" s="366"/>
      <c r="AR76" s="366"/>
      <c r="AS76" s="146"/>
      <c r="AV76" s="101" t="str">
        <f>IF(OR(O76="",Q76=""),"", IF(O76&lt;20,DATE(O76+118,Q76,IF(S76="",1,S76)),DATE(O76+88,Q76,IF(S76="",1,S76))))</f>
        <v/>
      </c>
      <c r="AW76" s="102" t="e">
        <f>IF(AV76&lt;=#REF!,"昔",IF(AV76&lt;=#REF!,"上",IF(AV76&lt;=#REF!,"中","下")))</f>
        <v>#REF!</v>
      </c>
      <c r="AX76" s="9" t="e">
        <f>IF(AV76&lt;=#REF!,5,IF(AV76&lt;=#REF!,7,IF(AV76&lt;=#REF!,9,11)))</f>
        <v>#REF!</v>
      </c>
      <c r="AY76" s="103"/>
      <c r="AZ76" s="104"/>
      <c r="BA76" s="105">
        <f t="shared" ref="BA76" si="33">AN76</f>
        <v>0</v>
      </c>
      <c r="BB76" s="104"/>
      <c r="BC76" s="104"/>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33【舗装工事業】（入力用）'!O76,VALUE(概算年度)='33【舗装工事業】（入力用）'!O77),IF('33【舗装工事業】（入力用）'!Q76=1,1,IF('33【舗装工事業】（入力用）'!Q76=2,2,IF('33【舗装工事業】（入力用）'!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2">
      <c r="B77" s="372"/>
      <c r="C77" s="373"/>
      <c r="D77" s="373"/>
      <c r="E77" s="373"/>
      <c r="F77" s="373"/>
      <c r="G77" s="373"/>
      <c r="H77" s="373"/>
      <c r="I77" s="374"/>
      <c r="J77" s="372"/>
      <c r="K77" s="373"/>
      <c r="L77" s="373"/>
      <c r="M77" s="373"/>
      <c r="N77" s="376"/>
      <c r="O77" s="66"/>
      <c r="P77" s="11" t="s">
        <v>0</v>
      </c>
      <c r="Q77" s="68"/>
      <c r="R77" s="11" t="s">
        <v>1</v>
      </c>
      <c r="S77" s="70"/>
      <c r="T77" s="380" t="s">
        <v>21</v>
      </c>
      <c r="U77" s="380"/>
      <c r="V77" s="562"/>
      <c r="W77" s="563"/>
      <c r="X77" s="563"/>
      <c r="Y77" s="564"/>
      <c r="Z77" s="562"/>
      <c r="AA77" s="563"/>
      <c r="AB77" s="563"/>
      <c r="AC77" s="563"/>
      <c r="AD77" s="565"/>
      <c r="AE77" s="566"/>
      <c r="AF77" s="566"/>
      <c r="AG77" s="567"/>
      <c r="AH77" s="342">
        <f>V77+Z77-AD77</f>
        <v>0</v>
      </c>
      <c r="AI77" s="343"/>
      <c r="AJ77" s="343"/>
      <c r="AK77" s="344"/>
      <c r="AL77" s="345" t="str">
        <f t="shared" si="11"/>
        <v/>
      </c>
      <c r="AM77" s="346"/>
      <c r="AN77" s="342">
        <f>INT(AH77*0.17)</f>
        <v>0</v>
      </c>
      <c r="AO77" s="343"/>
      <c r="AP77" s="343"/>
      <c r="AQ77" s="343"/>
      <c r="AR77" s="343"/>
      <c r="AS77" s="144"/>
      <c r="AV77" s="101"/>
      <c r="AW77" s="102"/>
      <c r="AY77" s="111">
        <f t="shared" ref="AY77" si="34">AH77</f>
        <v>0</v>
      </c>
      <c r="AZ77" s="112" t="e">
        <f>IF(AV76&lt;=#REF!,AH77,IF(AND(AV76&gt;=#REF!,AV76&lt;=#REF!),AH77*105/108,AH77))</f>
        <v>#REF!</v>
      </c>
      <c r="BA77" s="90"/>
      <c r="BB77" s="112" t="e">
        <f t="shared" ref="BB77" si="35">IF($AL77="賃金で算定",0,INT(AY77*$AL77/100))</f>
        <v>#VALUE!</v>
      </c>
      <c r="BC77" s="112" t="e">
        <f>IF(AY77=AZ77,BB77,AZ77*$AL77/100)</f>
        <v>#REF!</v>
      </c>
      <c r="BL77" s="77" t="e">
        <f>IF(AY77=AZ77,0,1)</f>
        <v>#REF!</v>
      </c>
      <c r="BM77" s="77" t="e">
        <f>IF(BL77=1,AL77,"")</f>
        <v>#REF!</v>
      </c>
    </row>
    <row r="78" spans="2:74" ht="18" customHeight="1" x14ac:dyDescent="0.2">
      <c r="B78" s="347" t="s">
        <v>86</v>
      </c>
      <c r="C78" s="348"/>
      <c r="D78" s="348"/>
      <c r="E78" s="349"/>
      <c r="F78" s="356" t="str">
        <f>F26</f>
        <v>33　舗装工事業</v>
      </c>
      <c r="G78" s="357"/>
      <c r="H78" s="357"/>
      <c r="I78" s="357"/>
      <c r="J78" s="357"/>
      <c r="K78" s="357"/>
      <c r="L78" s="357"/>
      <c r="M78" s="357"/>
      <c r="N78" s="358"/>
      <c r="O78" s="347" t="s">
        <v>73</v>
      </c>
      <c r="P78" s="348"/>
      <c r="Q78" s="348"/>
      <c r="R78" s="348"/>
      <c r="S78" s="348"/>
      <c r="T78" s="348"/>
      <c r="U78" s="349"/>
      <c r="V78" s="365"/>
      <c r="W78" s="366"/>
      <c r="X78" s="366"/>
      <c r="Y78" s="367"/>
      <c r="Z78" s="55"/>
      <c r="AA78" s="56"/>
      <c r="AB78" s="56"/>
      <c r="AC78" s="54"/>
      <c r="AD78" s="55"/>
      <c r="AE78" s="56"/>
      <c r="AF78" s="56"/>
      <c r="AG78" s="54"/>
      <c r="AH78" s="365"/>
      <c r="AI78" s="366"/>
      <c r="AJ78" s="366"/>
      <c r="AK78" s="367"/>
      <c r="AL78" s="55"/>
      <c r="AM78" s="57"/>
      <c r="AN78" s="365"/>
      <c r="AO78" s="366"/>
      <c r="AP78" s="366"/>
      <c r="AQ78" s="366"/>
      <c r="AR78" s="366"/>
      <c r="AS78" s="58"/>
      <c r="AW78" s="102"/>
      <c r="AY78" s="103"/>
      <c r="AZ78" s="124"/>
      <c r="BA78" s="125">
        <f>BA60+BA62+BA64+BA66+BA68+BA70+BA72+BA74+BA76</f>
        <v>0</v>
      </c>
      <c r="BB78" s="105" t="e">
        <f>BB61+BB63+BB65+BB67+BB69+BB71+BB73+BB75+BB77</f>
        <v>#VALUE!</v>
      </c>
      <c r="BC78" s="105">
        <f>SUMIF(BL61:BL77,0,BC61:BC77)+ROUNDDOWN(ROUNDDOWN(BL78*105/108,0)*BM78/100,0)</f>
        <v>0</v>
      </c>
      <c r="BL78" s="77">
        <f>SUMIF(BL61:BL77,1,AH61:AK77)</f>
        <v>0</v>
      </c>
      <c r="BM78" s="77">
        <f>IF(COUNT(BM61:BM77)=0,0,SUM(BM61:BM77)/COUNT(BM61:BM77))</f>
        <v>0</v>
      </c>
      <c r="BV78" s="3"/>
    </row>
    <row r="79" spans="2:74" ht="18" customHeight="1" x14ac:dyDescent="0.2">
      <c r="B79" s="350"/>
      <c r="C79" s="351"/>
      <c r="D79" s="351"/>
      <c r="E79" s="352"/>
      <c r="F79" s="359"/>
      <c r="G79" s="360"/>
      <c r="H79" s="360"/>
      <c r="I79" s="360"/>
      <c r="J79" s="360"/>
      <c r="K79" s="360"/>
      <c r="L79" s="360"/>
      <c r="M79" s="360"/>
      <c r="N79" s="361"/>
      <c r="O79" s="350"/>
      <c r="P79" s="351"/>
      <c r="Q79" s="351"/>
      <c r="R79" s="351"/>
      <c r="S79" s="351"/>
      <c r="T79" s="351"/>
      <c r="U79" s="352"/>
      <c r="V79" s="340">
        <f>V61+V63+V65+V67+V69+V71+V73+V75+V77</f>
        <v>0</v>
      </c>
      <c r="W79" s="341"/>
      <c r="X79" s="341"/>
      <c r="Y79" s="368"/>
      <c r="Z79" s="340">
        <f t="shared" ref="Z79" si="36">Z61+Z63+Z65+Z67+Z69+Z71+Z73+Z75+Z77</f>
        <v>0</v>
      </c>
      <c r="AA79" s="341"/>
      <c r="AB79" s="341"/>
      <c r="AC79" s="341"/>
      <c r="AD79" s="340">
        <f t="shared" ref="AD79" si="37">AD61+AD63+AD65+AD67+AD69+AD71+AD73+AD75+AD77</f>
        <v>0</v>
      </c>
      <c r="AE79" s="341"/>
      <c r="AF79" s="341"/>
      <c r="AG79" s="341"/>
      <c r="AH79" s="340">
        <f t="shared" ref="AH79" si="38">AH61+AH63+AH65+AH67+AH69+AH71+AH73+AH75+AH77</f>
        <v>0</v>
      </c>
      <c r="AI79" s="341"/>
      <c r="AJ79" s="341"/>
      <c r="AK79" s="341"/>
      <c r="AL79" s="59"/>
      <c r="AM79" s="60"/>
      <c r="AN79" s="340">
        <f>AN61+AN63+AN65+AN67+AN69+AN71+AN73+AN75+AN77</f>
        <v>0</v>
      </c>
      <c r="AO79" s="341"/>
      <c r="AP79" s="341"/>
      <c r="AQ79" s="341"/>
      <c r="AR79" s="341"/>
      <c r="AS79" s="60"/>
      <c r="AW79" s="102"/>
      <c r="AY79" s="127">
        <f>AY61+AY63+AY65+AY67+AY69+AY71+AY73+AY75+AY77</f>
        <v>0</v>
      </c>
      <c r="AZ79" s="128"/>
      <c r="BA79" s="128"/>
      <c r="BB79" s="129" t="e">
        <f>BB78</f>
        <v>#VALUE!</v>
      </c>
      <c r="BC79" s="130"/>
    </row>
    <row r="80" spans="2:74" ht="18" customHeight="1" x14ac:dyDescent="0.2">
      <c r="B80" s="353"/>
      <c r="C80" s="354"/>
      <c r="D80" s="354"/>
      <c r="E80" s="355"/>
      <c r="F80" s="362"/>
      <c r="G80" s="363"/>
      <c r="H80" s="363"/>
      <c r="I80" s="363"/>
      <c r="J80" s="363"/>
      <c r="K80" s="363"/>
      <c r="L80" s="363"/>
      <c r="M80" s="363"/>
      <c r="N80" s="364"/>
      <c r="O80" s="353"/>
      <c r="P80" s="354"/>
      <c r="Q80" s="354"/>
      <c r="R80" s="354"/>
      <c r="S80" s="354"/>
      <c r="T80" s="354"/>
      <c r="U80" s="355"/>
      <c r="V80" s="342"/>
      <c r="W80" s="343"/>
      <c r="X80" s="343"/>
      <c r="Y80" s="344"/>
      <c r="Z80" s="342"/>
      <c r="AA80" s="343"/>
      <c r="AB80" s="343"/>
      <c r="AC80" s="343"/>
      <c r="AD80" s="342"/>
      <c r="AE80" s="343"/>
      <c r="AF80" s="343"/>
      <c r="AG80" s="343"/>
      <c r="AH80" s="342"/>
      <c r="AI80" s="343"/>
      <c r="AJ80" s="343"/>
      <c r="AK80" s="344"/>
      <c r="AL80" s="34"/>
      <c r="AM80" s="35"/>
      <c r="AN80" s="342"/>
      <c r="AO80" s="343"/>
      <c r="AP80" s="343"/>
      <c r="AQ80" s="343"/>
      <c r="AR80" s="343"/>
      <c r="AS80" s="35"/>
      <c r="AU80" s="132"/>
      <c r="AW80" s="102"/>
      <c r="AY80" s="133"/>
      <c r="AZ80" s="134" t="e">
        <f>IF(AZ61+AZ63+AZ65+AZ67+AZ69+AZ71+AZ73+AZ75+AZ77=AY79,0,ROUNDDOWN(AZ61+AZ63+AZ65+AZ67+AZ69+AZ71+AZ73+AZ75+AZ77,0))</f>
        <v>#REF!</v>
      </c>
      <c r="BA80" s="135"/>
      <c r="BB80" s="135"/>
      <c r="BC80" s="134" t="e">
        <f>IF(BC78=BB79,0,BC78)</f>
        <v>#VALUE!</v>
      </c>
    </row>
    <row r="81" spans="30:49" ht="18" customHeight="1" x14ac:dyDescent="0.2">
      <c r="AD81" s="1" t="str">
        <f>IF(AND($F78="",$V78+$V79&gt;0),"事業の種類を選択してください。","")</f>
        <v/>
      </c>
      <c r="AN81" s="339">
        <f>IF(AN78=0,0,AN78+IF(AN80=0,AN79,AN80))</f>
        <v>0</v>
      </c>
      <c r="AO81" s="339"/>
      <c r="AP81" s="339"/>
      <c r="AQ81" s="339"/>
      <c r="AR81" s="339"/>
      <c r="AW81" s="102"/>
    </row>
  </sheetData>
  <sheetProtection sheet="1" selectLockedCells="1"/>
  <dataConsolidate/>
  <mergeCells count="317">
    <mergeCell ref="B9:I12"/>
    <mergeCell ref="J9:K9"/>
    <mergeCell ref="M9:N9"/>
    <mergeCell ref="O9:T9"/>
    <mergeCell ref="U9:W9"/>
    <mergeCell ref="AL9:AM11"/>
    <mergeCell ref="AN9:AO11"/>
    <mergeCell ref="J10:J12"/>
    <mergeCell ref="K10:K12"/>
    <mergeCell ref="L10:L12"/>
    <mergeCell ref="M10:M12"/>
    <mergeCell ref="N10:N12"/>
    <mergeCell ref="O10:O12"/>
    <mergeCell ref="P10:P12"/>
    <mergeCell ref="Q10:Q12"/>
    <mergeCell ref="BF2:BJ2"/>
    <mergeCell ref="N5:AE6"/>
    <mergeCell ref="AM5:AP6"/>
    <mergeCell ref="BD13:BE14"/>
    <mergeCell ref="V14:Y15"/>
    <mergeCell ref="Z14:AC15"/>
    <mergeCell ref="AD14:AG15"/>
    <mergeCell ref="AH14:AK15"/>
    <mergeCell ref="R10:R12"/>
    <mergeCell ref="S10:S12"/>
    <mergeCell ref="T10:T12"/>
    <mergeCell ref="U10:U12"/>
    <mergeCell ref="V10:V12"/>
    <mergeCell ref="W10:W12"/>
    <mergeCell ref="AP9:AQ11"/>
    <mergeCell ref="AR9:AS11"/>
    <mergeCell ref="AL14:AM15"/>
    <mergeCell ref="AN14:AS14"/>
    <mergeCell ref="BB14:BC14"/>
    <mergeCell ref="AN15:AS15"/>
    <mergeCell ref="B16:I17"/>
    <mergeCell ref="J16:N17"/>
    <mergeCell ref="T16:U16"/>
    <mergeCell ref="V16:X16"/>
    <mergeCell ref="AH16:AK16"/>
    <mergeCell ref="AN16:AR16"/>
    <mergeCell ref="B13:I15"/>
    <mergeCell ref="J13:N15"/>
    <mergeCell ref="O13:U15"/>
    <mergeCell ref="Y13:AH13"/>
    <mergeCell ref="AN13:AS13"/>
    <mergeCell ref="AN17:AR17"/>
    <mergeCell ref="T17:U17"/>
    <mergeCell ref="V17:Y17"/>
    <mergeCell ref="Z17:AC17"/>
    <mergeCell ref="AD17:AG17"/>
    <mergeCell ref="AH17:AK17"/>
    <mergeCell ref="AL17:AM17"/>
    <mergeCell ref="B18:I19"/>
    <mergeCell ref="J18:N19"/>
    <mergeCell ref="T18:U18"/>
    <mergeCell ref="V18:X18"/>
    <mergeCell ref="AH18:AK18"/>
    <mergeCell ref="AN18:AR18"/>
    <mergeCell ref="T19:U19"/>
    <mergeCell ref="V19:Y19"/>
    <mergeCell ref="Z19:AC19"/>
    <mergeCell ref="AD19:AG19"/>
    <mergeCell ref="AH19:AK19"/>
    <mergeCell ref="AL19:AM19"/>
    <mergeCell ref="AN19:AR19"/>
    <mergeCell ref="B20:I21"/>
    <mergeCell ref="J20:N21"/>
    <mergeCell ref="T20:U20"/>
    <mergeCell ref="V20:X20"/>
    <mergeCell ref="AH20:AK20"/>
    <mergeCell ref="AN20:AR20"/>
    <mergeCell ref="AN21:AR21"/>
    <mergeCell ref="B22:I23"/>
    <mergeCell ref="J22:N23"/>
    <mergeCell ref="T22:U22"/>
    <mergeCell ref="V22:X22"/>
    <mergeCell ref="AH22:AK22"/>
    <mergeCell ref="AN22:AR22"/>
    <mergeCell ref="T23:U23"/>
    <mergeCell ref="V23:Y23"/>
    <mergeCell ref="Z23:AC23"/>
    <mergeCell ref="T21:U21"/>
    <mergeCell ref="V21:Y21"/>
    <mergeCell ref="Z21:AC21"/>
    <mergeCell ref="AD21:AG21"/>
    <mergeCell ref="AH21:AK21"/>
    <mergeCell ref="AL21:AM21"/>
    <mergeCell ref="AD23:AG23"/>
    <mergeCell ref="AH23:AK23"/>
    <mergeCell ref="AL23:AM23"/>
    <mergeCell ref="AN23:AR23"/>
    <mergeCell ref="B24:I25"/>
    <mergeCell ref="J24:N25"/>
    <mergeCell ref="T24:U24"/>
    <mergeCell ref="V24:X24"/>
    <mergeCell ref="AH24:AK24"/>
    <mergeCell ref="AN24:AR24"/>
    <mergeCell ref="AH27:AK27"/>
    <mergeCell ref="AN27:AR27"/>
    <mergeCell ref="V28:Y28"/>
    <mergeCell ref="Z28:AC28"/>
    <mergeCell ref="AD28:AG28"/>
    <mergeCell ref="AH28:AK28"/>
    <mergeCell ref="AN28:AR28"/>
    <mergeCell ref="AN25:AR25"/>
    <mergeCell ref="B26:E28"/>
    <mergeCell ref="F26:N28"/>
    <mergeCell ref="O26:U28"/>
    <mergeCell ref="V26:Y26"/>
    <mergeCell ref="AH26:AK26"/>
    <mergeCell ref="AN26:AR26"/>
    <mergeCell ref="V27:Y27"/>
    <mergeCell ref="Z27:AC27"/>
    <mergeCell ref="AD27:AG27"/>
    <mergeCell ref="T25:U25"/>
    <mergeCell ref="V25:Y25"/>
    <mergeCell ref="Z25:AC25"/>
    <mergeCell ref="AD25:AG25"/>
    <mergeCell ref="AH25:AK25"/>
    <mergeCell ref="AL25:AM25"/>
    <mergeCell ref="X33:Z33"/>
    <mergeCell ref="AC33:AN33"/>
    <mergeCell ref="D34:G34"/>
    <mergeCell ref="AA34:AB34"/>
    <mergeCell ref="AC34:AS34"/>
    <mergeCell ref="AN29:AR29"/>
    <mergeCell ref="AJ30:AL30"/>
    <mergeCell ref="AM30:AN30"/>
    <mergeCell ref="AO30:AR30"/>
    <mergeCell ref="D31:E31"/>
    <mergeCell ref="G31:H31"/>
    <mergeCell ref="J31:K31"/>
    <mergeCell ref="AJ31:AK31"/>
    <mergeCell ref="AM31:AN31"/>
    <mergeCell ref="AP31:AR31"/>
    <mergeCell ref="AA36:AB39"/>
    <mergeCell ref="AC36:AH37"/>
    <mergeCell ref="AJ36:AN37"/>
    <mergeCell ref="AP36:AS37"/>
    <mergeCell ref="AC38:AH39"/>
    <mergeCell ref="AI38:AO39"/>
    <mergeCell ref="AP38:AS39"/>
    <mergeCell ref="AA32:AB32"/>
    <mergeCell ref="AC32:AS32"/>
    <mergeCell ref="AM49:AP50"/>
    <mergeCell ref="B53:I56"/>
    <mergeCell ref="J53:K53"/>
    <mergeCell ref="M53:N53"/>
    <mergeCell ref="O53:T53"/>
    <mergeCell ref="U53:W53"/>
    <mergeCell ref="AL53:AM55"/>
    <mergeCell ref="AN53:AO55"/>
    <mergeCell ref="AP53:AQ55"/>
    <mergeCell ref="S54:S56"/>
    <mergeCell ref="T54:T56"/>
    <mergeCell ref="U54:U56"/>
    <mergeCell ref="V54:V56"/>
    <mergeCell ref="W54:W56"/>
    <mergeCell ref="B57:I59"/>
    <mergeCell ref="J57:N59"/>
    <mergeCell ref="O57:U59"/>
    <mergeCell ref="AR53:AS55"/>
    <mergeCell ref="J54:J56"/>
    <mergeCell ref="K54:K56"/>
    <mergeCell ref="L54:L56"/>
    <mergeCell ref="M54:M56"/>
    <mergeCell ref="N54:N56"/>
    <mergeCell ref="O54:O56"/>
    <mergeCell ref="P54:P56"/>
    <mergeCell ref="Q54:Q56"/>
    <mergeCell ref="R54:R56"/>
    <mergeCell ref="Y57:AH57"/>
    <mergeCell ref="AL57:AM57"/>
    <mergeCell ref="AN57:AS57"/>
    <mergeCell ref="V58:Y59"/>
    <mergeCell ref="Z58:AC59"/>
    <mergeCell ref="AD58:AG59"/>
    <mergeCell ref="AH58:AK59"/>
    <mergeCell ref="AL58:AM59"/>
    <mergeCell ref="AN58:AS58"/>
    <mergeCell ref="B62:I63"/>
    <mergeCell ref="J62:N63"/>
    <mergeCell ref="T62:U62"/>
    <mergeCell ref="V62:X62"/>
    <mergeCell ref="AH62:AK62"/>
    <mergeCell ref="BB58:BC58"/>
    <mergeCell ref="AN59:AS59"/>
    <mergeCell ref="B60:I61"/>
    <mergeCell ref="J60:N61"/>
    <mergeCell ref="T60:U60"/>
    <mergeCell ref="V60:X60"/>
    <mergeCell ref="AH60:AK60"/>
    <mergeCell ref="AN60:AR60"/>
    <mergeCell ref="T61:U61"/>
    <mergeCell ref="V61:Y61"/>
    <mergeCell ref="AN62:AR62"/>
    <mergeCell ref="T63:U63"/>
    <mergeCell ref="V63:Y63"/>
    <mergeCell ref="Z63:AC63"/>
    <mergeCell ref="AD63:AG63"/>
    <mergeCell ref="AH63:AK63"/>
    <mergeCell ref="AL63:AM63"/>
    <mergeCell ref="AN63:AR63"/>
    <mergeCell ref="Z61:AC61"/>
    <mergeCell ref="AD61:AG61"/>
    <mergeCell ref="AH61:AK61"/>
    <mergeCell ref="AL61:AM61"/>
    <mergeCell ref="AN61:AR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8:E80"/>
    <mergeCell ref="F78:N80"/>
    <mergeCell ref="O78:U80"/>
    <mergeCell ref="V78:Y78"/>
    <mergeCell ref="AH78:AK78"/>
    <mergeCell ref="AN78:AR78"/>
    <mergeCell ref="V79:Y79"/>
    <mergeCell ref="B76:I77"/>
    <mergeCell ref="J76:N77"/>
    <mergeCell ref="T76:U76"/>
    <mergeCell ref="V76:X76"/>
    <mergeCell ref="AH76:AK76"/>
    <mergeCell ref="AN76:AR76"/>
    <mergeCell ref="T77:U77"/>
    <mergeCell ref="V77:Y77"/>
    <mergeCell ref="Z77:AC77"/>
    <mergeCell ref="AD77:AG77"/>
    <mergeCell ref="AN81:AR81"/>
    <mergeCell ref="Z79:AC79"/>
    <mergeCell ref="AD79:AG79"/>
    <mergeCell ref="AH79:AK79"/>
    <mergeCell ref="AN79:AR79"/>
    <mergeCell ref="V80:Y80"/>
    <mergeCell ref="Z80:AC80"/>
    <mergeCell ref="AD80:AG80"/>
    <mergeCell ref="AH80:AK80"/>
    <mergeCell ref="AN80:AR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tint="0.59999389629810485"/>
  </sheetPr>
  <dimension ref="A1:BY81"/>
  <sheetViews>
    <sheetView showGridLines="0" workbookViewId="0">
      <selection activeCell="B16" sqref="B16:I17"/>
    </sheetView>
  </sheetViews>
  <sheetFormatPr defaultColWidth="0" defaultRowHeight="0" customHeight="1" zeroHeight="1" x14ac:dyDescent="0.2"/>
  <cols>
    <col min="1" max="1" width="1.453125" style="1" customWidth="1"/>
    <col min="2" max="14" width="3.6328125" style="1" customWidth="1"/>
    <col min="15" max="18" width="3.08984375" style="1" customWidth="1"/>
    <col min="19" max="19" width="3" style="1" customWidth="1"/>
    <col min="20" max="24" width="3.08984375" style="1" customWidth="1"/>
    <col min="25" max="25" width="2.08984375" style="1" customWidth="1"/>
    <col min="26" max="28" width="3.08984375" style="1" customWidth="1"/>
    <col min="29" max="29" width="2.08984375" style="1" customWidth="1"/>
    <col min="30" max="32" width="3.08984375" style="1" customWidth="1"/>
    <col min="33" max="33" width="2.08984375" style="1" customWidth="1"/>
    <col min="34" max="36" width="3.08984375" style="1" customWidth="1"/>
    <col min="37" max="37" width="2.08984375" style="1" customWidth="1"/>
    <col min="38" max="43" width="3.08984375" style="1" customWidth="1"/>
    <col min="44" max="44" width="1.26953125" style="1" customWidth="1"/>
    <col min="45" max="45" width="2" style="1" customWidth="1"/>
    <col min="46" max="46" width="1.36328125" style="1" customWidth="1"/>
    <col min="47" max="47" width="1.26953125" style="1" customWidth="1"/>
    <col min="48" max="49" width="3.6328125" style="1" hidden="1" customWidth="1"/>
    <col min="50" max="55" width="3.6328125" style="9" hidden="1" customWidth="1"/>
    <col min="56" max="57" width="3.6328125" style="77" hidden="1" customWidth="1"/>
    <col min="58" max="65" width="3.6328125" style="1" hidden="1" customWidth="1"/>
    <col min="66" max="66" width="8.26953125" style="1" hidden="1" customWidth="1"/>
    <col min="67" max="67" width="18.36328125" style="1" hidden="1" customWidth="1"/>
    <col min="68" max="70" width="9.90625" style="1" hidden="1" customWidth="1"/>
    <col min="71" max="74" width="3.6328125" style="1" hidden="1" customWidth="1"/>
    <col min="75" max="75" width="6.453125" style="1" hidden="1" customWidth="1"/>
    <col min="76" max="16384" width="3.6328125" style="1" hidden="1"/>
  </cols>
  <sheetData>
    <row r="1" spans="1:77" ht="6" customHeight="1" thickBot="1" x14ac:dyDescent="0.25"/>
    <row r="2" spans="1:77" ht="24" customHeight="1" x14ac:dyDescent="0.2">
      <c r="X2" s="3"/>
      <c r="Y2" s="3"/>
      <c r="BF2" s="538" t="s">
        <v>50</v>
      </c>
      <c r="BG2" s="539"/>
      <c r="BH2" s="539"/>
      <c r="BI2" s="539"/>
      <c r="BJ2" s="540"/>
    </row>
    <row r="3" spans="1:77"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c r="BF3" s="78"/>
      <c r="BG3" s="77"/>
      <c r="BH3" s="77"/>
      <c r="BI3" s="77"/>
      <c r="BJ3" s="79"/>
    </row>
    <row r="4" spans="1:77" ht="17.25" customHeight="1" x14ac:dyDescent="0.25">
      <c r="B4" s="2" t="s">
        <v>9</v>
      </c>
      <c r="U4" s="6" t="s">
        <v>101</v>
      </c>
      <c r="V4" s="4"/>
      <c r="W4" s="4"/>
      <c r="X4" s="4"/>
      <c r="Y4" s="4"/>
      <c r="BF4" s="78"/>
      <c r="BG4" s="77" t="s">
        <v>51</v>
      </c>
      <c r="BH4" s="77"/>
      <c r="BI4" s="77"/>
      <c r="BJ4" s="79"/>
    </row>
    <row r="5" spans="1:77" ht="13.15" customHeight="1" x14ac:dyDescent="0.2">
      <c r="M5" s="7"/>
      <c r="N5" s="541" t="s">
        <v>39</v>
      </c>
      <c r="O5" s="541"/>
      <c r="P5" s="541"/>
      <c r="Q5" s="541"/>
      <c r="R5" s="541"/>
      <c r="S5" s="541"/>
      <c r="T5" s="541"/>
      <c r="U5" s="541"/>
      <c r="V5" s="541"/>
      <c r="W5" s="541"/>
      <c r="X5" s="541"/>
      <c r="Y5" s="541"/>
      <c r="Z5" s="541"/>
      <c r="AA5" s="541"/>
      <c r="AB5" s="541"/>
      <c r="AC5" s="541"/>
      <c r="AD5" s="541"/>
      <c r="AE5" s="541"/>
      <c r="AF5" s="7"/>
      <c r="AL5" s="80"/>
      <c r="AM5" s="460" t="s">
        <v>102</v>
      </c>
      <c r="AN5" s="461"/>
      <c r="AO5" s="461"/>
      <c r="AP5" s="462"/>
      <c r="BF5" s="78"/>
      <c r="BG5" s="77" t="s">
        <v>52</v>
      </c>
      <c r="BH5" s="77"/>
      <c r="BI5" s="77"/>
      <c r="BJ5" s="79"/>
    </row>
    <row r="6" spans="1:77" ht="13.15" customHeight="1" x14ac:dyDescent="0.2">
      <c r="M6" s="8"/>
      <c r="N6" s="542"/>
      <c r="O6" s="542"/>
      <c r="P6" s="542"/>
      <c r="Q6" s="542"/>
      <c r="R6" s="542"/>
      <c r="S6" s="542"/>
      <c r="T6" s="542"/>
      <c r="U6" s="542"/>
      <c r="V6" s="542"/>
      <c r="W6" s="542"/>
      <c r="X6" s="542"/>
      <c r="Y6" s="542"/>
      <c r="Z6" s="542"/>
      <c r="AA6" s="542"/>
      <c r="AB6" s="542"/>
      <c r="AC6" s="542"/>
      <c r="AD6" s="542"/>
      <c r="AE6" s="542"/>
      <c r="AF6" s="8"/>
      <c r="AL6" s="80"/>
      <c r="AM6" s="463"/>
      <c r="AN6" s="464"/>
      <c r="AO6" s="464"/>
      <c r="AP6" s="465"/>
      <c r="BF6" s="78"/>
      <c r="BG6" s="77" t="s">
        <v>70</v>
      </c>
      <c r="BH6" s="77"/>
      <c r="BI6" s="77"/>
      <c r="BJ6" s="79"/>
    </row>
    <row r="7" spans="1:77" ht="12.75" customHeight="1" x14ac:dyDescent="0.2">
      <c r="AL7" s="81"/>
      <c r="AM7" s="81"/>
      <c r="BF7" s="78"/>
      <c r="BG7" s="77" t="s">
        <v>53</v>
      </c>
      <c r="BH7" s="77"/>
      <c r="BI7" s="77"/>
      <c r="BJ7" s="79"/>
    </row>
    <row r="8" spans="1:77" ht="6" customHeight="1" x14ac:dyDescent="0.2">
      <c r="BF8" s="78"/>
      <c r="BG8" s="77" t="s">
        <v>52</v>
      </c>
      <c r="BH8" s="77"/>
      <c r="BI8" s="77"/>
      <c r="BJ8" s="79"/>
    </row>
    <row r="9" spans="1:77" ht="12" customHeight="1" x14ac:dyDescent="0.2">
      <c r="B9" s="466" t="s">
        <v>2</v>
      </c>
      <c r="C9" s="467"/>
      <c r="D9" s="467"/>
      <c r="E9" s="467"/>
      <c r="F9" s="467"/>
      <c r="G9" s="467"/>
      <c r="H9" s="467"/>
      <c r="I9" s="557"/>
      <c r="J9" s="469" t="s">
        <v>10</v>
      </c>
      <c r="K9" s="469"/>
      <c r="L9" s="41" t="s">
        <v>3</v>
      </c>
      <c r="M9" s="469" t="s">
        <v>11</v>
      </c>
      <c r="N9" s="469"/>
      <c r="O9" s="470" t="s">
        <v>12</v>
      </c>
      <c r="P9" s="469"/>
      <c r="Q9" s="469"/>
      <c r="R9" s="469"/>
      <c r="S9" s="469"/>
      <c r="T9" s="469"/>
      <c r="U9" s="469" t="s">
        <v>13</v>
      </c>
      <c r="V9" s="469"/>
      <c r="W9" s="469"/>
      <c r="AL9" s="569"/>
      <c r="AM9" s="472"/>
      <c r="AN9" s="406" t="s">
        <v>4</v>
      </c>
      <c r="AO9" s="406"/>
      <c r="AP9" s="472"/>
      <c r="AQ9" s="472"/>
      <c r="AR9" s="406" t="s">
        <v>5</v>
      </c>
      <c r="AS9" s="407"/>
      <c r="BF9" s="78"/>
      <c r="BG9" s="77" t="s">
        <v>71</v>
      </c>
      <c r="BH9" s="77"/>
      <c r="BI9" s="77"/>
      <c r="BJ9" s="79"/>
    </row>
    <row r="10" spans="1:77" ht="13.9" customHeight="1" x14ac:dyDescent="0.2">
      <c r="B10" s="467"/>
      <c r="C10" s="467"/>
      <c r="D10" s="467"/>
      <c r="E10" s="467"/>
      <c r="F10" s="467"/>
      <c r="G10" s="467"/>
      <c r="H10" s="467"/>
      <c r="I10" s="557"/>
      <c r="J10" s="412" t="s">
        <v>119</v>
      </c>
      <c r="K10" s="558" t="s">
        <v>119</v>
      </c>
      <c r="L10" s="412" t="s">
        <v>119</v>
      </c>
      <c r="M10" s="560" t="s">
        <v>123</v>
      </c>
      <c r="N10" s="549" t="s">
        <v>125</v>
      </c>
      <c r="O10" s="412" t="s">
        <v>127</v>
      </c>
      <c r="P10" s="547" t="s">
        <v>121</v>
      </c>
      <c r="Q10" s="547" t="s">
        <v>129</v>
      </c>
      <c r="R10" s="547" t="s">
        <v>123</v>
      </c>
      <c r="S10" s="547" t="s">
        <v>119</v>
      </c>
      <c r="T10" s="549" t="s">
        <v>125</v>
      </c>
      <c r="U10" s="413">
        <f>初期設定!C21</f>
        <v>0</v>
      </c>
      <c r="V10" s="548">
        <f>初期設定!D21</f>
        <v>0</v>
      </c>
      <c r="W10" s="552">
        <f>初期設定!E21</f>
        <v>0</v>
      </c>
      <c r="AL10" s="473"/>
      <c r="AM10" s="474"/>
      <c r="AN10" s="408"/>
      <c r="AO10" s="408"/>
      <c r="AP10" s="474"/>
      <c r="AQ10" s="474"/>
      <c r="AR10" s="408"/>
      <c r="AS10" s="409"/>
      <c r="BF10" s="78"/>
      <c r="BG10" s="77" t="s">
        <v>54</v>
      </c>
      <c r="BH10" s="77"/>
      <c r="BI10" s="77"/>
      <c r="BJ10" s="79"/>
    </row>
    <row r="11" spans="1:77" ht="9" customHeight="1" x14ac:dyDescent="0.2">
      <c r="B11" s="467"/>
      <c r="C11" s="467"/>
      <c r="D11" s="467"/>
      <c r="E11" s="467"/>
      <c r="F11" s="467"/>
      <c r="G11" s="467"/>
      <c r="H11" s="467"/>
      <c r="I11" s="557"/>
      <c r="J11" s="413"/>
      <c r="K11" s="559"/>
      <c r="L11" s="413"/>
      <c r="M11" s="561"/>
      <c r="N11" s="550"/>
      <c r="O11" s="413"/>
      <c r="P11" s="548"/>
      <c r="Q11" s="548"/>
      <c r="R11" s="548"/>
      <c r="S11" s="548"/>
      <c r="T11" s="550"/>
      <c r="U11" s="413"/>
      <c r="V11" s="548"/>
      <c r="W11" s="552"/>
      <c r="AL11" s="475"/>
      <c r="AM11" s="476"/>
      <c r="AN11" s="410"/>
      <c r="AO11" s="410"/>
      <c r="AP11" s="476"/>
      <c r="AQ11" s="476"/>
      <c r="AR11" s="410"/>
      <c r="AS11" s="411"/>
      <c r="BF11" s="78"/>
      <c r="BG11" s="77" t="s">
        <v>52</v>
      </c>
      <c r="BH11" s="77"/>
      <c r="BI11" s="77"/>
      <c r="BJ11" s="79"/>
    </row>
    <row r="12" spans="1:77" ht="6" customHeight="1" thickBot="1" x14ac:dyDescent="0.25">
      <c r="B12" s="468"/>
      <c r="C12" s="468"/>
      <c r="D12" s="468"/>
      <c r="E12" s="468"/>
      <c r="F12" s="468"/>
      <c r="G12" s="468"/>
      <c r="H12" s="468"/>
      <c r="I12" s="347"/>
      <c r="J12" s="413"/>
      <c r="K12" s="559"/>
      <c r="L12" s="413"/>
      <c r="M12" s="561"/>
      <c r="N12" s="550"/>
      <c r="O12" s="413"/>
      <c r="P12" s="548"/>
      <c r="Q12" s="548"/>
      <c r="R12" s="548"/>
      <c r="S12" s="548"/>
      <c r="T12" s="550"/>
      <c r="U12" s="413"/>
      <c r="V12" s="548"/>
      <c r="W12" s="552"/>
      <c r="BF12" s="78"/>
      <c r="BG12" s="77" t="s">
        <v>72</v>
      </c>
      <c r="BH12" s="77"/>
      <c r="BI12" s="77"/>
      <c r="BJ12" s="79"/>
    </row>
    <row r="13" spans="1:77" s="3" customFormat="1" ht="15" customHeight="1" thickBot="1" x14ac:dyDescent="0.25">
      <c r="A13" s="1"/>
      <c r="B13" s="391" t="s">
        <v>14</v>
      </c>
      <c r="C13" s="392"/>
      <c r="D13" s="392"/>
      <c r="E13" s="392"/>
      <c r="F13" s="392"/>
      <c r="G13" s="392"/>
      <c r="H13" s="392"/>
      <c r="I13" s="393"/>
      <c r="J13" s="391" t="s">
        <v>6</v>
      </c>
      <c r="K13" s="392"/>
      <c r="L13" s="392"/>
      <c r="M13" s="392"/>
      <c r="N13" s="400"/>
      <c r="O13" s="403" t="s">
        <v>15</v>
      </c>
      <c r="P13" s="392"/>
      <c r="Q13" s="392"/>
      <c r="R13" s="392"/>
      <c r="S13" s="392"/>
      <c r="T13" s="392"/>
      <c r="U13" s="393"/>
      <c r="V13" s="42" t="s">
        <v>30</v>
      </c>
      <c r="W13" s="43"/>
      <c r="X13" s="43"/>
      <c r="Y13" s="426" t="s">
        <v>100</v>
      </c>
      <c r="Z13" s="426"/>
      <c r="AA13" s="426"/>
      <c r="AB13" s="426"/>
      <c r="AC13" s="426"/>
      <c r="AD13" s="426"/>
      <c r="AE13" s="426"/>
      <c r="AF13" s="426"/>
      <c r="AG13" s="426"/>
      <c r="AH13" s="426"/>
      <c r="AI13" s="43"/>
      <c r="AJ13" s="43"/>
      <c r="AK13" s="44"/>
      <c r="AL13" s="45" t="s">
        <v>48</v>
      </c>
      <c r="AM13" s="46"/>
      <c r="AN13" s="428" t="s">
        <v>103</v>
      </c>
      <c r="AO13" s="428"/>
      <c r="AP13" s="428"/>
      <c r="AQ13" s="428"/>
      <c r="AR13" s="428"/>
      <c r="AS13" s="429"/>
      <c r="AX13" s="9"/>
      <c r="AY13" s="9"/>
      <c r="AZ13" s="9"/>
      <c r="BA13" s="9"/>
      <c r="BB13" s="9"/>
      <c r="BC13" s="9"/>
      <c r="BD13" s="543" t="s">
        <v>45</v>
      </c>
      <c r="BE13" s="544"/>
      <c r="BF13" s="82"/>
      <c r="BG13" s="77" t="s">
        <v>55</v>
      </c>
      <c r="BH13" s="39"/>
      <c r="BI13" s="39"/>
      <c r="BJ13" s="83"/>
    </row>
    <row r="14" spans="1:77" s="3" customFormat="1" ht="13.9" customHeight="1" thickBot="1" x14ac:dyDescent="0.25">
      <c r="A14" s="1"/>
      <c r="B14" s="394"/>
      <c r="C14" s="395"/>
      <c r="D14" s="395"/>
      <c r="E14" s="395"/>
      <c r="F14" s="395"/>
      <c r="G14" s="395"/>
      <c r="H14" s="395"/>
      <c r="I14" s="396"/>
      <c r="J14" s="394"/>
      <c r="K14" s="395"/>
      <c r="L14" s="395"/>
      <c r="M14" s="395"/>
      <c r="N14" s="401"/>
      <c r="O14" s="404"/>
      <c r="P14" s="395"/>
      <c r="Q14" s="395"/>
      <c r="R14" s="395"/>
      <c r="S14" s="395"/>
      <c r="T14" s="395"/>
      <c r="U14" s="396"/>
      <c r="V14" s="430" t="s">
        <v>7</v>
      </c>
      <c r="W14" s="431"/>
      <c r="X14" s="431"/>
      <c r="Y14" s="432"/>
      <c r="Z14" s="436" t="s">
        <v>16</v>
      </c>
      <c r="AA14" s="437"/>
      <c r="AB14" s="437"/>
      <c r="AC14" s="438"/>
      <c r="AD14" s="442" t="s">
        <v>17</v>
      </c>
      <c r="AE14" s="443"/>
      <c r="AF14" s="443"/>
      <c r="AG14" s="444"/>
      <c r="AH14" s="448" t="s">
        <v>41</v>
      </c>
      <c r="AI14" s="449"/>
      <c r="AJ14" s="449"/>
      <c r="AK14" s="450"/>
      <c r="AL14" s="553" t="s">
        <v>49</v>
      </c>
      <c r="AM14" s="554"/>
      <c r="AN14" s="456" t="s">
        <v>19</v>
      </c>
      <c r="AO14" s="457"/>
      <c r="AP14" s="457"/>
      <c r="AQ14" s="457"/>
      <c r="AR14" s="458"/>
      <c r="AS14" s="459"/>
      <c r="AX14" s="9"/>
      <c r="AY14" s="84" t="s">
        <v>67</v>
      </c>
      <c r="AZ14" s="84" t="s">
        <v>67</v>
      </c>
      <c r="BA14" s="84" t="s">
        <v>65</v>
      </c>
      <c r="BB14" s="387" t="s">
        <v>66</v>
      </c>
      <c r="BC14" s="388"/>
      <c r="BD14" s="545"/>
      <c r="BE14" s="546"/>
      <c r="BF14" s="85"/>
      <c r="BG14" s="86"/>
      <c r="BH14" s="86"/>
      <c r="BI14" s="87" t="s">
        <v>56</v>
      </c>
      <c r="BJ14" s="88">
        <v>41</v>
      </c>
      <c r="BO14" s="10" t="s">
        <v>117</v>
      </c>
    </row>
    <row r="15" spans="1:77" s="3" customFormat="1" ht="13.9" customHeight="1" x14ac:dyDescent="0.2">
      <c r="A15" s="1"/>
      <c r="B15" s="397"/>
      <c r="C15" s="398"/>
      <c r="D15" s="398"/>
      <c r="E15" s="398"/>
      <c r="F15" s="398"/>
      <c r="G15" s="398"/>
      <c r="H15" s="398"/>
      <c r="I15" s="399"/>
      <c r="J15" s="397"/>
      <c r="K15" s="398"/>
      <c r="L15" s="398"/>
      <c r="M15" s="398"/>
      <c r="N15" s="402"/>
      <c r="O15" s="405"/>
      <c r="P15" s="398"/>
      <c r="Q15" s="398"/>
      <c r="R15" s="398"/>
      <c r="S15" s="398"/>
      <c r="T15" s="398"/>
      <c r="U15" s="399"/>
      <c r="V15" s="433"/>
      <c r="W15" s="434"/>
      <c r="X15" s="434"/>
      <c r="Y15" s="435"/>
      <c r="Z15" s="439"/>
      <c r="AA15" s="440"/>
      <c r="AB15" s="440"/>
      <c r="AC15" s="441"/>
      <c r="AD15" s="445"/>
      <c r="AE15" s="446"/>
      <c r="AF15" s="446"/>
      <c r="AG15" s="447"/>
      <c r="AH15" s="451"/>
      <c r="AI15" s="452"/>
      <c r="AJ15" s="452"/>
      <c r="AK15" s="453"/>
      <c r="AL15" s="555"/>
      <c r="AM15" s="556"/>
      <c r="AN15" s="389"/>
      <c r="AO15" s="389"/>
      <c r="AP15" s="389"/>
      <c r="AQ15" s="389"/>
      <c r="AR15" s="389"/>
      <c r="AS15" s="390"/>
      <c r="AX15" s="9"/>
      <c r="AY15" s="89"/>
      <c r="AZ15" s="90" t="s">
        <v>62</v>
      </c>
      <c r="BA15" s="90" t="s">
        <v>64</v>
      </c>
      <c r="BB15" s="91" t="s">
        <v>63</v>
      </c>
      <c r="BC15" s="90" t="s">
        <v>69</v>
      </c>
      <c r="BD15" s="92" t="s">
        <v>43</v>
      </c>
      <c r="BE15" s="93" t="s">
        <v>44</v>
      </c>
      <c r="BF15" s="94" t="s">
        <v>57</v>
      </c>
      <c r="BG15" s="95" t="s">
        <v>58</v>
      </c>
      <c r="BH15" s="95" t="s">
        <v>59</v>
      </c>
      <c r="BI15" s="96" t="s">
        <v>60</v>
      </c>
      <c r="BJ15" s="97" t="s">
        <v>61</v>
      </c>
      <c r="BL15" s="77" t="s">
        <v>68</v>
      </c>
      <c r="BM15" s="77" t="s">
        <v>42</v>
      </c>
      <c r="BO15" s="3" t="s">
        <v>109</v>
      </c>
      <c r="BP15" s="3" t="s">
        <v>110</v>
      </c>
      <c r="BQ15" s="3" t="s">
        <v>111</v>
      </c>
      <c r="BR15" s="3" t="s">
        <v>112</v>
      </c>
      <c r="BS15" s="3" t="s">
        <v>114</v>
      </c>
      <c r="BT15" s="3" t="s">
        <v>115</v>
      </c>
      <c r="BU15" s="3" t="s">
        <v>116</v>
      </c>
    </row>
    <row r="16" spans="1:77" ht="18" customHeight="1" thickBot="1" x14ac:dyDescent="0.25">
      <c r="B16" s="369"/>
      <c r="C16" s="370"/>
      <c r="D16" s="370"/>
      <c r="E16" s="370"/>
      <c r="F16" s="370"/>
      <c r="G16" s="370"/>
      <c r="H16" s="370"/>
      <c r="I16" s="371"/>
      <c r="J16" s="369"/>
      <c r="K16" s="370"/>
      <c r="L16" s="370"/>
      <c r="M16" s="370"/>
      <c r="N16" s="375"/>
      <c r="O16" s="65"/>
      <c r="P16" s="48" t="s">
        <v>0</v>
      </c>
      <c r="Q16" s="67"/>
      <c r="R16" s="48" t="s">
        <v>1</v>
      </c>
      <c r="S16" s="69"/>
      <c r="T16" s="377" t="s">
        <v>113</v>
      </c>
      <c r="U16" s="377"/>
      <c r="V16" s="378"/>
      <c r="W16" s="379"/>
      <c r="X16" s="379"/>
      <c r="Y16" s="49"/>
      <c r="Z16" s="98"/>
      <c r="AA16" s="99"/>
      <c r="AB16" s="99"/>
      <c r="AC16" s="63" t="s">
        <v>8</v>
      </c>
      <c r="AD16" s="98"/>
      <c r="AE16" s="99"/>
      <c r="AF16" s="99"/>
      <c r="AG16" s="100" t="s">
        <v>8</v>
      </c>
      <c r="AH16" s="365"/>
      <c r="AI16" s="366"/>
      <c r="AJ16" s="366"/>
      <c r="AK16" s="367"/>
      <c r="AL16" s="50"/>
      <c r="AM16" s="53"/>
      <c r="AN16" s="365"/>
      <c r="AO16" s="366"/>
      <c r="AP16" s="366"/>
      <c r="AQ16" s="366"/>
      <c r="AR16" s="366"/>
      <c r="AS16" s="100" t="s">
        <v>8</v>
      </c>
      <c r="AV16" s="101" t="str">
        <f>IF(OR(O16="",Q16=""),"", IF(O16&lt;20,DATE(O16+118,Q16,IF(S16="",1,S16)),DATE(O16+88,Q16,IF(S16="",1,S16))))</f>
        <v/>
      </c>
      <c r="AW16" s="102" t="e">
        <f>IF(AV16&lt;=#REF!,"昔",IF(AV16&lt;=#REF!,"上",IF(AV16&lt;=#REF!,"中","下")))</f>
        <v>#REF!</v>
      </c>
      <c r="AX16" s="9" t="e">
        <f>IF(AV16&lt;=#REF!,5,IF(AV16&lt;=#REF!,7,IF(AV16&lt;=#REF!,9,11)))</f>
        <v>#REF!</v>
      </c>
      <c r="AY16" s="103"/>
      <c r="AZ16" s="104"/>
      <c r="BA16" s="105">
        <f>AN16</f>
        <v>0</v>
      </c>
      <c r="BB16" s="104"/>
      <c r="BC16" s="104"/>
      <c r="BD16" s="106">
        <v>1</v>
      </c>
      <c r="BE16" s="107">
        <v>1</v>
      </c>
      <c r="BF16" s="92">
        <v>1</v>
      </c>
      <c r="BG16" s="108">
        <v>16</v>
      </c>
      <c r="BH16" s="108">
        <v>24</v>
      </c>
      <c r="BI16" s="109" t="str">
        <f ca="1">IF(COUNTA(INDIRECT(ADDRESS(BG16,2)):INDIRECT(ADDRESS(BH16,2)))&gt;0,COUNTA(INDIRECT(ADDRESS(BG16,2)):INDIRECT(ADDRESS(BH16,2))),"")</f>
        <v/>
      </c>
      <c r="BJ16" s="110">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35【建築事業】（入力用）'!O16,VALUE(概算年度)='35【建築事業】（入力用）'!O17),IF('35【建築事業】（入力用）'!Q16=1,1,IF('35【建築事業】（入力用）'!Q16=2,2,IF('35【建築事業】（入力用）'!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2">
      <c r="B17" s="372"/>
      <c r="C17" s="373"/>
      <c r="D17" s="373"/>
      <c r="E17" s="373"/>
      <c r="F17" s="373"/>
      <c r="G17" s="373"/>
      <c r="H17" s="373"/>
      <c r="I17" s="374"/>
      <c r="J17" s="372"/>
      <c r="K17" s="373"/>
      <c r="L17" s="373"/>
      <c r="M17" s="373"/>
      <c r="N17" s="376"/>
      <c r="O17" s="66"/>
      <c r="P17" s="11" t="s">
        <v>0</v>
      </c>
      <c r="Q17" s="68"/>
      <c r="R17" s="11" t="s">
        <v>1</v>
      </c>
      <c r="S17" s="70"/>
      <c r="T17" s="380" t="s">
        <v>21</v>
      </c>
      <c r="U17" s="380"/>
      <c r="V17" s="384"/>
      <c r="W17" s="385"/>
      <c r="X17" s="385"/>
      <c r="Y17" s="385"/>
      <c r="Z17" s="384"/>
      <c r="AA17" s="385"/>
      <c r="AB17" s="385"/>
      <c r="AC17" s="385"/>
      <c r="AD17" s="384"/>
      <c r="AE17" s="385"/>
      <c r="AF17" s="385"/>
      <c r="AG17" s="386"/>
      <c r="AH17" s="341">
        <f>V17+Z17-AD17</f>
        <v>0</v>
      </c>
      <c r="AI17" s="341"/>
      <c r="AJ17" s="341"/>
      <c r="AK17" s="368"/>
      <c r="AL17" s="345" t="str">
        <f>IF(AH17&gt;0,0.23,"")</f>
        <v/>
      </c>
      <c r="AM17" s="346"/>
      <c r="AN17" s="342">
        <f>INT(AH17*0.23)</f>
        <v>0</v>
      </c>
      <c r="AO17" s="343"/>
      <c r="AP17" s="343"/>
      <c r="AQ17" s="343"/>
      <c r="AR17" s="343"/>
      <c r="AS17" s="35"/>
      <c r="AV17" s="101"/>
      <c r="AW17" s="102"/>
      <c r="AY17" s="111">
        <f>AH17</f>
        <v>0</v>
      </c>
      <c r="AZ17" s="112" t="e">
        <f>IF(AV16&lt;=#REF!,AH17,IF(AND(AV16&gt;=#REF!,AV16&lt;=#REF!),AH17*105/108,AH17))</f>
        <v>#REF!</v>
      </c>
      <c r="BA17" s="90"/>
      <c r="BB17" s="112" t="e">
        <f>IF($AL17="賃金で算定",0,INT(AY17*$AL17/100))</f>
        <v>#VALUE!</v>
      </c>
      <c r="BC17" s="112" t="e">
        <f>IF(AY17=AZ17,BB17,AZ17*$AL17/100)</f>
        <v>#REF!</v>
      </c>
      <c r="BD17" s="106">
        <v>2</v>
      </c>
      <c r="BE17" s="107">
        <v>2</v>
      </c>
      <c r="BF17" s="92">
        <v>2</v>
      </c>
      <c r="BG17" s="108">
        <v>60</v>
      </c>
      <c r="BH17" s="108">
        <f>BG16+BG17</f>
        <v>76</v>
      </c>
      <c r="BI17" s="93" t="str">
        <f ca="1">IF(COUNTA(INDIRECT(ADDRESS(BG17,2)):INDIRECT(ADDRESS(BH17,2)))&gt;0,COUNTA(INDIRECT(ADDRESS(BG17,2)):INDIRECT(ADDRESS(BH17,2))),"")</f>
        <v/>
      </c>
      <c r="BJ17" s="77"/>
      <c r="BL17" s="77" t="e">
        <f>IF(AY17=AZ17,0,1)</f>
        <v>#REF!</v>
      </c>
      <c r="BM17" s="77" t="e">
        <f>IF(BL17=1,AL17,"")</f>
        <v>#REF!</v>
      </c>
    </row>
    <row r="18" spans="2:74" ht="18" customHeight="1" x14ac:dyDescent="0.2">
      <c r="B18" s="369"/>
      <c r="C18" s="370"/>
      <c r="D18" s="370"/>
      <c r="E18" s="370"/>
      <c r="F18" s="370"/>
      <c r="G18" s="370"/>
      <c r="H18" s="370"/>
      <c r="I18" s="371"/>
      <c r="J18" s="369"/>
      <c r="K18" s="370"/>
      <c r="L18" s="370"/>
      <c r="M18" s="370"/>
      <c r="N18" s="375"/>
      <c r="O18" s="65"/>
      <c r="P18" s="48" t="s">
        <v>31</v>
      </c>
      <c r="Q18" s="67"/>
      <c r="R18" s="48" t="s">
        <v>1</v>
      </c>
      <c r="S18" s="69"/>
      <c r="T18" s="377" t="s">
        <v>113</v>
      </c>
      <c r="U18" s="377"/>
      <c r="V18" s="378"/>
      <c r="W18" s="379"/>
      <c r="X18" s="379"/>
      <c r="Y18" s="64"/>
      <c r="Z18" s="113"/>
      <c r="AA18" s="114"/>
      <c r="AB18" s="114"/>
      <c r="AC18" s="64"/>
      <c r="AD18" s="113"/>
      <c r="AE18" s="114"/>
      <c r="AF18" s="114"/>
      <c r="AG18" s="115"/>
      <c r="AH18" s="365"/>
      <c r="AI18" s="366"/>
      <c r="AJ18" s="366"/>
      <c r="AK18" s="367"/>
      <c r="AL18" s="50"/>
      <c r="AM18" s="53"/>
      <c r="AN18" s="365"/>
      <c r="AO18" s="366"/>
      <c r="AP18" s="366"/>
      <c r="AQ18" s="366"/>
      <c r="AR18" s="366"/>
      <c r="AS18" s="58"/>
      <c r="AV18" s="101" t="str">
        <f>IF(OR(O18="",Q18=""),"", IF(O18&lt;20,DATE(O18+118,Q18,IF(S18="",1,S18)),DATE(O18+88,Q18,IF(S18="",1,S18))))</f>
        <v/>
      </c>
      <c r="AW18" s="102" t="e">
        <f>IF(AV18&lt;=#REF!,"昔",IF(AV18&lt;=#REF!,"上",IF(AV18&lt;=#REF!,"中","下")))</f>
        <v>#REF!</v>
      </c>
      <c r="AX18" s="9" t="e">
        <f>IF(AV18&lt;=#REF!,5,IF(AV18&lt;=#REF!,7,IF(AV18&lt;=#REF!,9,11)))</f>
        <v>#REF!</v>
      </c>
      <c r="AY18" s="103"/>
      <c r="AZ18" s="104"/>
      <c r="BA18" s="105">
        <f t="shared" ref="BA18" si="0">AN18</f>
        <v>0</v>
      </c>
      <c r="BB18" s="104"/>
      <c r="BC18" s="104"/>
      <c r="BD18" s="116">
        <v>3</v>
      </c>
      <c r="BE18" s="107">
        <v>3</v>
      </c>
      <c r="BF18" s="92">
        <v>3</v>
      </c>
      <c r="BG18" s="108">
        <f t="shared" ref="BG18:BH33" si="1">BG17+$BJ$14</f>
        <v>101</v>
      </c>
      <c r="BH18" s="108">
        <f t="shared" si="1"/>
        <v>117</v>
      </c>
      <c r="BI18" s="93" t="str">
        <f ca="1">IF(COUNTA(INDIRECT(ADDRESS(BG18,2)):INDIRECT(ADDRESS(BH18,2)))&gt;0,COUNTA(INDIRECT(ADDRESS(BG18,2)):INDIRECT(ADDRESS(BH18,2))),"")</f>
        <v/>
      </c>
      <c r="BJ18" s="77"/>
      <c r="BL18" s="77"/>
      <c r="BM18" s="77"/>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35【建築事業】（入力用）'!O18,VALUE(概算年度)='35【建築事業】（入力用）'!O19),IF('35【建築事業】（入力用）'!Q18=1,1,IF('35【建築事業】（入力用）'!Q18=2,2,IF('35【建築事業】（入力用）'!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5">
      <c r="B19" s="372"/>
      <c r="C19" s="373"/>
      <c r="D19" s="373"/>
      <c r="E19" s="373"/>
      <c r="F19" s="373"/>
      <c r="G19" s="373"/>
      <c r="H19" s="373"/>
      <c r="I19" s="374"/>
      <c r="J19" s="372"/>
      <c r="K19" s="373"/>
      <c r="L19" s="373"/>
      <c r="M19" s="373"/>
      <c r="N19" s="376"/>
      <c r="O19" s="66"/>
      <c r="P19" s="11" t="s">
        <v>0</v>
      </c>
      <c r="Q19" s="68"/>
      <c r="R19" s="11" t="s">
        <v>1</v>
      </c>
      <c r="S19" s="70"/>
      <c r="T19" s="380" t="s">
        <v>21</v>
      </c>
      <c r="U19" s="380"/>
      <c r="V19" s="381"/>
      <c r="W19" s="382"/>
      <c r="X19" s="382"/>
      <c r="Y19" s="383"/>
      <c r="Z19" s="384"/>
      <c r="AA19" s="385"/>
      <c r="AB19" s="385"/>
      <c r="AC19" s="385"/>
      <c r="AD19" s="384"/>
      <c r="AE19" s="385"/>
      <c r="AF19" s="385"/>
      <c r="AG19" s="386"/>
      <c r="AH19" s="341">
        <f>V19+Z19-AD19</f>
        <v>0</v>
      </c>
      <c r="AI19" s="341"/>
      <c r="AJ19" s="341"/>
      <c r="AK19" s="368"/>
      <c r="AL19" s="345" t="str">
        <f>IF(AH19&gt;0,0.23,"")</f>
        <v/>
      </c>
      <c r="AM19" s="346"/>
      <c r="AN19" s="342">
        <f>INT(AH19*0.23)</f>
        <v>0</v>
      </c>
      <c r="AO19" s="343"/>
      <c r="AP19" s="343"/>
      <c r="AQ19" s="343"/>
      <c r="AR19" s="343"/>
      <c r="AS19" s="35"/>
      <c r="AV19" s="101"/>
      <c r="AW19" s="102"/>
      <c r="AY19" s="111">
        <f>AH19</f>
        <v>0</v>
      </c>
      <c r="AZ19" s="112" t="e">
        <f>IF(AV18&lt;=#REF!,AH19,IF(AND(AV18&gt;=#REF!,AV18&lt;=#REF!),AH19*105/108,AH19))</f>
        <v>#REF!</v>
      </c>
      <c r="BA19" s="90"/>
      <c r="BB19" s="112" t="e">
        <f t="shared" ref="BB19" si="2">IF($AL19="賃金で算定",0,INT(AY19*$AL19/100))</f>
        <v>#VALUE!</v>
      </c>
      <c r="BC19" s="117" t="e">
        <f>IF(AY19=AZ19,BB19,AZ19*$AL19/100)</f>
        <v>#REF!</v>
      </c>
      <c r="BD19" s="118">
        <v>4</v>
      </c>
      <c r="BE19" s="119">
        <v>4</v>
      </c>
      <c r="BF19" s="92">
        <v>4</v>
      </c>
      <c r="BG19" s="108">
        <f t="shared" si="1"/>
        <v>142</v>
      </c>
      <c r="BH19" s="108">
        <f t="shared" si="1"/>
        <v>158</v>
      </c>
      <c r="BI19" s="93" t="str">
        <f ca="1">IF(COUNTA(INDIRECT(ADDRESS(BG19,2)):INDIRECT(ADDRESS(BH19,2)))&gt;0,COUNTA(INDIRECT(ADDRESS(BG19,2)):INDIRECT(ADDRESS(BH19,2))),"")</f>
        <v/>
      </c>
      <c r="BJ19" s="77"/>
      <c r="BL19" s="77" t="e">
        <f>IF(AY19=AZ19,0,1)</f>
        <v>#REF!</v>
      </c>
      <c r="BM19" s="77" t="e">
        <f>IF(BL19=1,AL19,"")</f>
        <v>#REF!</v>
      </c>
    </row>
    <row r="20" spans="2:74" ht="18" customHeight="1" x14ac:dyDescent="0.2">
      <c r="B20" s="369"/>
      <c r="C20" s="370"/>
      <c r="D20" s="370"/>
      <c r="E20" s="370"/>
      <c r="F20" s="370"/>
      <c r="G20" s="370"/>
      <c r="H20" s="370"/>
      <c r="I20" s="371"/>
      <c r="J20" s="369"/>
      <c r="K20" s="370"/>
      <c r="L20" s="370"/>
      <c r="M20" s="370"/>
      <c r="N20" s="375"/>
      <c r="O20" s="65"/>
      <c r="P20" s="48" t="s">
        <v>31</v>
      </c>
      <c r="Q20" s="67"/>
      <c r="R20" s="48" t="s">
        <v>1</v>
      </c>
      <c r="S20" s="69"/>
      <c r="T20" s="377" t="s">
        <v>113</v>
      </c>
      <c r="U20" s="377"/>
      <c r="V20" s="378"/>
      <c r="W20" s="379"/>
      <c r="X20" s="379"/>
      <c r="Y20" s="64"/>
      <c r="Z20" s="113"/>
      <c r="AA20" s="114"/>
      <c r="AB20" s="114"/>
      <c r="AC20" s="64"/>
      <c r="AD20" s="113"/>
      <c r="AE20" s="114"/>
      <c r="AF20" s="114"/>
      <c r="AG20" s="115"/>
      <c r="AH20" s="365"/>
      <c r="AI20" s="366"/>
      <c r="AJ20" s="366"/>
      <c r="AK20" s="367"/>
      <c r="AL20" s="50"/>
      <c r="AM20" s="53"/>
      <c r="AN20" s="365"/>
      <c r="AO20" s="366"/>
      <c r="AP20" s="366"/>
      <c r="AQ20" s="366"/>
      <c r="AR20" s="366"/>
      <c r="AS20" s="58"/>
      <c r="AV20" s="101" t="str">
        <f>IF(OR(O20="",Q20=""),"", IF(O20&lt;20,DATE(O20+118,Q20,IF(S20="",1,S20)),DATE(O20+88,Q20,IF(S20="",1,S20))))</f>
        <v/>
      </c>
      <c r="AW20" s="102" t="e">
        <f>IF(AV20&lt;=#REF!,"昔",IF(AV20&lt;=#REF!,"上",IF(AV20&lt;=#REF!,"中","下")))</f>
        <v>#REF!</v>
      </c>
      <c r="AX20" s="9" t="e">
        <f>IF(AV20&lt;=#REF!,5,IF(AV20&lt;=#REF!,7,IF(AV20&lt;=#REF!,9,11)))</f>
        <v>#REF!</v>
      </c>
      <c r="AY20" s="103"/>
      <c r="AZ20" s="104"/>
      <c r="BA20" s="105">
        <f t="shared" ref="BA20" si="3">AN20</f>
        <v>0</v>
      </c>
      <c r="BB20" s="104"/>
      <c r="BC20" s="104"/>
      <c r="BE20" s="120">
        <v>5</v>
      </c>
      <c r="BF20" s="92">
        <v>5</v>
      </c>
      <c r="BG20" s="108">
        <f t="shared" si="1"/>
        <v>183</v>
      </c>
      <c r="BH20" s="108">
        <f t="shared" si="1"/>
        <v>199</v>
      </c>
      <c r="BI20" s="93" t="str">
        <f ca="1">IF(COUNTA(INDIRECT(ADDRESS(BG20,2)):INDIRECT(ADDRESS(BH20,2)))&gt;0,COUNTA(INDIRECT(ADDRESS(BG20,2)):INDIRECT(ADDRESS(BH20,2))),"")</f>
        <v/>
      </c>
      <c r="BJ20" s="77"/>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35【建築事業】（入力用）'!O20,VALUE(概算年度)='35【建築事業】（入力用）'!O21),IF('35【建築事業】（入力用）'!Q20=1,1,IF('35【建築事業】（入力用）'!Q20=2,2,IF('35【建築事業】（入力用）'!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2">
      <c r="B21" s="372"/>
      <c r="C21" s="373"/>
      <c r="D21" s="373"/>
      <c r="E21" s="373"/>
      <c r="F21" s="373"/>
      <c r="G21" s="373"/>
      <c r="H21" s="373"/>
      <c r="I21" s="374"/>
      <c r="J21" s="372"/>
      <c r="K21" s="373"/>
      <c r="L21" s="373"/>
      <c r="M21" s="373"/>
      <c r="N21" s="376"/>
      <c r="O21" s="66"/>
      <c r="P21" s="11" t="s">
        <v>0</v>
      </c>
      <c r="Q21" s="68"/>
      <c r="R21" s="11" t="s">
        <v>1</v>
      </c>
      <c r="S21" s="70"/>
      <c r="T21" s="380" t="s">
        <v>21</v>
      </c>
      <c r="U21" s="380"/>
      <c r="V21" s="381"/>
      <c r="W21" s="382"/>
      <c r="X21" s="382"/>
      <c r="Y21" s="383"/>
      <c r="Z21" s="381"/>
      <c r="AA21" s="382"/>
      <c r="AB21" s="382"/>
      <c r="AC21" s="382"/>
      <c r="AD21" s="381"/>
      <c r="AE21" s="382"/>
      <c r="AF21" s="382"/>
      <c r="AG21" s="383"/>
      <c r="AH21" s="341">
        <f>V21+Z21-AD21</f>
        <v>0</v>
      </c>
      <c r="AI21" s="341"/>
      <c r="AJ21" s="341"/>
      <c r="AK21" s="368"/>
      <c r="AL21" s="345" t="str">
        <f>IF(AH21&gt;0,0.23,"")</f>
        <v/>
      </c>
      <c r="AM21" s="346"/>
      <c r="AN21" s="342">
        <f>INT(AH21*0.23)</f>
        <v>0</v>
      </c>
      <c r="AO21" s="343"/>
      <c r="AP21" s="343"/>
      <c r="AQ21" s="343"/>
      <c r="AR21" s="343"/>
      <c r="AS21" s="35"/>
      <c r="AV21" s="101"/>
      <c r="AW21" s="102"/>
      <c r="AY21" s="111">
        <f>AH21</f>
        <v>0</v>
      </c>
      <c r="AZ21" s="112" t="e">
        <f>IF(AV20&lt;=#REF!,AH21,IF(AND(AV20&gt;=#REF!,AV20&lt;=#REF!),AH21*105/108,AH21))</f>
        <v>#REF!</v>
      </c>
      <c r="BA21" s="90"/>
      <c r="BB21" s="112" t="e">
        <f t="shared" ref="BB21" si="4">IF($AL21="賃金で算定",0,INT(AY21*$AL21/100))</f>
        <v>#VALUE!</v>
      </c>
      <c r="BC21" s="112" t="e">
        <f>IF(AY21=AZ21,BB21,AZ21*$AL21/100)</f>
        <v>#REF!</v>
      </c>
      <c r="BE21" s="120">
        <v>6</v>
      </c>
      <c r="BF21" s="92">
        <v>6</v>
      </c>
      <c r="BG21" s="108">
        <f t="shared" si="1"/>
        <v>224</v>
      </c>
      <c r="BH21" s="108">
        <f t="shared" si="1"/>
        <v>240</v>
      </c>
      <c r="BI21" s="93" t="str">
        <f ca="1">IF(COUNTA(INDIRECT(ADDRESS(BG21,2)):INDIRECT(ADDRESS(BH21,2)))&gt;0,COUNTA(INDIRECT(ADDRESS(BG21,2)):INDIRECT(ADDRESS(BH21,2))),"")</f>
        <v/>
      </c>
      <c r="BJ21" s="77"/>
      <c r="BL21" s="77" t="e">
        <f>IF(AY21=AZ21,0,1)</f>
        <v>#REF!</v>
      </c>
      <c r="BM21" s="77" t="e">
        <f>IF(BL21=1,AL21,"")</f>
        <v>#REF!</v>
      </c>
    </row>
    <row r="22" spans="2:74" ht="18" customHeight="1" x14ac:dyDescent="0.2">
      <c r="B22" s="369"/>
      <c r="C22" s="370"/>
      <c r="D22" s="370"/>
      <c r="E22" s="370"/>
      <c r="F22" s="370"/>
      <c r="G22" s="370"/>
      <c r="H22" s="370"/>
      <c r="I22" s="371"/>
      <c r="J22" s="369"/>
      <c r="K22" s="370"/>
      <c r="L22" s="370"/>
      <c r="M22" s="370"/>
      <c r="N22" s="375"/>
      <c r="O22" s="65"/>
      <c r="P22" s="48" t="s">
        <v>31</v>
      </c>
      <c r="Q22" s="67"/>
      <c r="R22" s="48" t="s">
        <v>1</v>
      </c>
      <c r="S22" s="69"/>
      <c r="T22" s="377" t="s">
        <v>113</v>
      </c>
      <c r="U22" s="377"/>
      <c r="V22" s="378"/>
      <c r="W22" s="379"/>
      <c r="X22" s="379"/>
      <c r="Y22" s="24"/>
      <c r="Z22" s="121"/>
      <c r="AA22" s="122"/>
      <c r="AB22" s="122"/>
      <c r="AC22" s="24"/>
      <c r="AD22" s="121"/>
      <c r="AE22" s="122"/>
      <c r="AF22" s="122"/>
      <c r="AG22" s="123"/>
      <c r="AH22" s="365"/>
      <c r="AI22" s="366"/>
      <c r="AJ22" s="366"/>
      <c r="AK22" s="367"/>
      <c r="AL22" s="50"/>
      <c r="AM22" s="53"/>
      <c r="AN22" s="365"/>
      <c r="AO22" s="366"/>
      <c r="AP22" s="366"/>
      <c r="AQ22" s="366"/>
      <c r="AR22" s="366"/>
      <c r="AS22" s="58"/>
      <c r="AV22" s="101" t="str">
        <f>IF(OR(O22="",Q22=""),"", IF(O22&lt;20,DATE(O22+118,Q22,IF(S22="",1,S22)),DATE(O22+88,Q22,IF(S22="",1,S22))))</f>
        <v/>
      </c>
      <c r="AW22" s="102" t="e">
        <f>IF(AV22&lt;=#REF!,"昔",IF(AV22&lt;=#REF!,"上",IF(AV22&lt;=#REF!,"中","下")))</f>
        <v>#REF!</v>
      </c>
      <c r="AX22" s="9" t="e">
        <f>IF(AV22&lt;=#REF!,5,IF(AV22&lt;=#REF!,7,IF(AV22&lt;=#REF!,9,11)))</f>
        <v>#REF!</v>
      </c>
      <c r="AY22" s="103"/>
      <c r="AZ22" s="104"/>
      <c r="BA22" s="105">
        <f t="shared" ref="BA22" si="5">AN22</f>
        <v>0</v>
      </c>
      <c r="BB22" s="104"/>
      <c r="BC22" s="104"/>
      <c r="BE22" s="120">
        <v>7</v>
      </c>
      <c r="BF22" s="92">
        <v>7</v>
      </c>
      <c r="BG22" s="108">
        <f t="shared" si="1"/>
        <v>265</v>
      </c>
      <c r="BH22" s="108">
        <f t="shared" si="1"/>
        <v>281</v>
      </c>
      <c r="BI22" s="93" t="str">
        <f ca="1">IF(COUNTA(INDIRECT(ADDRESS(BG22,2)):INDIRECT(ADDRESS(BH22,2)))&gt;0,COUNTA(INDIRECT(ADDRESS(BG22,2)):INDIRECT(ADDRESS(BH22,2))),"")</f>
        <v/>
      </c>
      <c r="BJ22" s="77"/>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35【建築事業】（入力用）'!O22,VALUE(概算年度)='35【建築事業】（入力用）'!O23),IF('35【建築事業】（入力用）'!Q22=1,1,IF('35【建築事業】（入力用）'!Q22=2,2,IF('35【建築事業】（入力用）'!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2">
      <c r="B23" s="372"/>
      <c r="C23" s="373"/>
      <c r="D23" s="373"/>
      <c r="E23" s="373"/>
      <c r="F23" s="373"/>
      <c r="G23" s="373"/>
      <c r="H23" s="373"/>
      <c r="I23" s="374"/>
      <c r="J23" s="372"/>
      <c r="K23" s="373"/>
      <c r="L23" s="373"/>
      <c r="M23" s="373"/>
      <c r="N23" s="376"/>
      <c r="O23" s="66"/>
      <c r="P23" s="11" t="s">
        <v>0</v>
      </c>
      <c r="Q23" s="68"/>
      <c r="R23" s="11" t="s">
        <v>1</v>
      </c>
      <c r="S23" s="70"/>
      <c r="T23" s="380" t="s">
        <v>21</v>
      </c>
      <c r="U23" s="380"/>
      <c r="V23" s="381"/>
      <c r="W23" s="382"/>
      <c r="X23" s="382"/>
      <c r="Y23" s="383"/>
      <c r="Z23" s="384"/>
      <c r="AA23" s="385"/>
      <c r="AB23" s="385"/>
      <c r="AC23" s="385"/>
      <c r="AD23" s="384"/>
      <c r="AE23" s="385"/>
      <c r="AF23" s="385"/>
      <c r="AG23" s="386"/>
      <c r="AH23" s="341">
        <f>V23+Z23-AD23</f>
        <v>0</v>
      </c>
      <c r="AI23" s="341"/>
      <c r="AJ23" s="341"/>
      <c r="AK23" s="368"/>
      <c r="AL23" s="345" t="str">
        <f>IF(AH23&gt;0,0.23,"")</f>
        <v/>
      </c>
      <c r="AM23" s="346"/>
      <c r="AN23" s="342">
        <f>INT(AH23*0.23)</f>
        <v>0</v>
      </c>
      <c r="AO23" s="343"/>
      <c r="AP23" s="343"/>
      <c r="AQ23" s="343"/>
      <c r="AR23" s="343"/>
      <c r="AS23" s="35"/>
      <c r="AV23" s="101"/>
      <c r="AW23" s="102"/>
      <c r="AY23" s="111">
        <f>AH23</f>
        <v>0</v>
      </c>
      <c r="AZ23" s="112" t="e">
        <f>IF(AV22&lt;=#REF!,AH23,IF(AND(AV22&gt;=#REF!,AV22&lt;=#REF!),AH23*105/108,AH23))</f>
        <v>#REF!</v>
      </c>
      <c r="BA23" s="90"/>
      <c r="BB23" s="112" t="e">
        <f t="shared" ref="BB23" si="6">IF($AL23="賃金で算定",0,INT(AY23*$AL23/100))</f>
        <v>#VALUE!</v>
      </c>
      <c r="BC23" s="112" t="e">
        <f>IF(AY23=AZ23,BB23,AZ23*$AL23/100)</f>
        <v>#REF!</v>
      </c>
      <c r="BE23" s="120">
        <v>8</v>
      </c>
      <c r="BF23" s="92">
        <v>8</v>
      </c>
      <c r="BG23" s="108">
        <f t="shared" si="1"/>
        <v>306</v>
      </c>
      <c r="BH23" s="108">
        <f t="shared" si="1"/>
        <v>322</v>
      </c>
      <c r="BI23" s="93" t="str">
        <f ca="1">IF(COUNTA(INDIRECT(ADDRESS(BG23,2)):INDIRECT(ADDRESS(BH23,2)))&gt;0,COUNTA(INDIRECT(ADDRESS(BG23,2)):INDIRECT(ADDRESS(BH23,2))),"")</f>
        <v/>
      </c>
      <c r="BJ23" s="77"/>
      <c r="BL23" s="77" t="e">
        <f>IF(AY23=AZ23,0,1)</f>
        <v>#REF!</v>
      </c>
      <c r="BM23" s="77" t="e">
        <f>IF(BL23=1,AL23,"")</f>
        <v>#REF!</v>
      </c>
    </row>
    <row r="24" spans="2:74" ht="18" customHeight="1" x14ac:dyDescent="0.2">
      <c r="B24" s="369"/>
      <c r="C24" s="370"/>
      <c r="D24" s="370"/>
      <c r="E24" s="370"/>
      <c r="F24" s="370"/>
      <c r="G24" s="370"/>
      <c r="H24" s="370"/>
      <c r="I24" s="371"/>
      <c r="J24" s="369"/>
      <c r="K24" s="370"/>
      <c r="L24" s="370"/>
      <c r="M24" s="370"/>
      <c r="N24" s="375"/>
      <c r="O24" s="65"/>
      <c r="P24" s="48" t="s">
        <v>31</v>
      </c>
      <c r="Q24" s="67"/>
      <c r="R24" s="48" t="s">
        <v>1</v>
      </c>
      <c r="S24" s="69"/>
      <c r="T24" s="377" t="s">
        <v>113</v>
      </c>
      <c r="U24" s="377"/>
      <c r="V24" s="378"/>
      <c r="W24" s="379"/>
      <c r="X24" s="379"/>
      <c r="Y24" s="64"/>
      <c r="Z24" s="113"/>
      <c r="AA24" s="114"/>
      <c r="AB24" s="114"/>
      <c r="AC24" s="64"/>
      <c r="AD24" s="113"/>
      <c r="AE24" s="114"/>
      <c r="AF24" s="114"/>
      <c r="AG24" s="115"/>
      <c r="AH24" s="365"/>
      <c r="AI24" s="366"/>
      <c r="AJ24" s="366"/>
      <c r="AK24" s="367"/>
      <c r="AL24" s="50"/>
      <c r="AM24" s="53"/>
      <c r="AN24" s="365"/>
      <c r="AO24" s="366"/>
      <c r="AP24" s="366"/>
      <c r="AQ24" s="366"/>
      <c r="AR24" s="366"/>
      <c r="AS24" s="58"/>
      <c r="AV24" s="101" t="str">
        <f>IF(OR(O24="",Q24=""),"", IF(O24&lt;20,DATE(O24+118,Q24,IF(S24="",1,S24)),DATE(O24+88,Q24,IF(S24="",1,S24))))</f>
        <v/>
      </c>
      <c r="AW24" s="102" t="e">
        <f>IF(AV24&lt;=#REF!,"昔",IF(AV24&lt;=#REF!,"上",IF(AV24&lt;=#REF!,"中","下")))</f>
        <v>#REF!</v>
      </c>
      <c r="AX24" s="9" t="e">
        <f>IF(AV24&lt;=#REF!,5,IF(AV24&lt;=#REF!,7,IF(AV24&lt;=#REF!,9,11)))</f>
        <v>#REF!</v>
      </c>
      <c r="AY24" s="103"/>
      <c r="AZ24" s="104"/>
      <c r="BA24" s="105">
        <f t="shared" ref="BA24" si="7">AN24</f>
        <v>0</v>
      </c>
      <c r="BB24" s="104"/>
      <c r="BC24" s="104"/>
      <c r="BE24" s="120">
        <v>9</v>
      </c>
      <c r="BF24" s="92">
        <v>9</v>
      </c>
      <c r="BG24" s="108">
        <f t="shared" si="1"/>
        <v>347</v>
      </c>
      <c r="BH24" s="108">
        <f t="shared" si="1"/>
        <v>363</v>
      </c>
      <c r="BI24" s="93" t="str">
        <f ca="1">IF(COUNTA(INDIRECT(ADDRESS(BG24,2)):INDIRECT(ADDRESS(BH24,2)))&gt;0,COUNTA(INDIRECT(ADDRESS(BG24,2)):INDIRECT(ADDRESS(BH24,2))),"")</f>
        <v/>
      </c>
      <c r="BJ24" s="77"/>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35【建築事業】（入力用）'!O24,VALUE(概算年度)='35【建築事業】（入力用）'!O25),IF('35【建築事業】（入力用）'!Q24=1,1,IF('35【建築事業】（入力用）'!Q24=2,2,IF('35【建築事業】（入力用）'!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2">
      <c r="B25" s="372"/>
      <c r="C25" s="373"/>
      <c r="D25" s="373"/>
      <c r="E25" s="373"/>
      <c r="F25" s="373"/>
      <c r="G25" s="373"/>
      <c r="H25" s="373"/>
      <c r="I25" s="374"/>
      <c r="J25" s="372"/>
      <c r="K25" s="373"/>
      <c r="L25" s="373"/>
      <c r="M25" s="373"/>
      <c r="N25" s="376"/>
      <c r="O25" s="66"/>
      <c r="P25" s="11" t="s">
        <v>0</v>
      </c>
      <c r="Q25" s="68"/>
      <c r="R25" s="11" t="s">
        <v>1</v>
      </c>
      <c r="S25" s="70"/>
      <c r="T25" s="380" t="s">
        <v>21</v>
      </c>
      <c r="U25" s="380"/>
      <c r="V25" s="381"/>
      <c r="W25" s="382"/>
      <c r="X25" s="382"/>
      <c r="Y25" s="383"/>
      <c r="Z25" s="381"/>
      <c r="AA25" s="382"/>
      <c r="AB25" s="382"/>
      <c r="AC25" s="382"/>
      <c r="AD25" s="384"/>
      <c r="AE25" s="385"/>
      <c r="AF25" s="385"/>
      <c r="AG25" s="386"/>
      <c r="AH25" s="341">
        <f>V25+Z25-AD25</f>
        <v>0</v>
      </c>
      <c r="AI25" s="341"/>
      <c r="AJ25" s="341"/>
      <c r="AK25" s="368"/>
      <c r="AL25" s="345" t="str">
        <f>IF(AH25&gt;0,0.23,"")</f>
        <v/>
      </c>
      <c r="AM25" s="346"/>
      <c r="AN25" s="342">
        <f>INT(AH25*0.23)</f>
        <v>0</v>
      </c>
      <c r="AO25" s="343"/>
      <c r="AP25" s="343"/>
      <c r="AQ25" s="343"/>
      <c r="AR25" s="343"/>
      <c r="AS25" s="35"/>
      <c r="AV25" s="102"/>
      <c r="AW25" s="102"/>
      <c r="AY25" s="111">
        <f>AH25</f>
        <v>0</v>
      </c>
      <c r="AZ25" s="112" t="e">
        <f>IF(AV24&lt;=#REF!,AH25,IF(AND(AV24&gt;=#REF!,AV24&lt;=#REF!),AH25*105/108,AH25))</f>
        <v>#REF!</v>
      </c>
      <c r="BA25" s="90"/>
      <c r="BB25" s="112" t="e">
        <f t="shared" ref="BB25" si="8">IF($AL25="賃金で算定",0,INT(AY25*$AL25/100))</f>
        <v>#VALUE!</v>
      </c>
      <c r="BC25" s="112" t="e">
        <f>IF(AY25=AZ25,BB25,AZ25*$AL25/100)</f>
        <v>#REF!</v>
      </c>
      <c r="BE25" s="120">
        <v>10</v>
      </c>
      <c r="BF25" s="92">
        <v>10</v>
      </c>
      <c r="BG25" s="108">
        <f t="shared" si="1"/>
        <v>388</v>
      </c>
      <c r="BH25" s="108">
        <f t="shared" si="1"/>
        <v>404</v>
      </c>
      <c r="BI25" s="93" t="str">
        <f ca="1">IF(COUNTA(INDIRECT(ADDRESS(BG25,2)):INDIRECT(ADDRESS(BH25,2)))&gt;0,COUNTA(INDIRECT(ADDRESS(BG25,2)):INDIRECT(ADDRESS(BH25,2))),"")</f>
        <v/>
      </c>
      <c r="BJ25" s="77"/>
      <c r="BL25" s="77" t="e">
        <f>IF(AY25=AZ25,0,1)</f>
        <v>#REF!</v>
      </c>
      <c r="BM25" s="77" t="e">
        <f>IF(BL25=1,AL25,"")</f>
        <v>#REF!</v>
      </c>
    </row>
    <row r="26" spans="2:74" ht="18" customHeight="1" x14ac:dyDescent="0.2">
      <c r="B26" s="347" t="s">
        <v>86</v>
      </c>
      <c r="C26" s="348"/>
      <c r="D26" s="348"/>
      <c r="E26" s="349"/>
      <c r="F26" s="526" t="s">
        <v>131</v>
      </c>
      <c r="G26" s="527"/>
      <c r="H26" s="527"/>
      <c r="I26" s="527"/>
      <c r="J26" s="527"/>
      <c r="K26" s="527"/>
      <c r="L26" s="527"/>
      <c r="M26" s="527"/>
      <c r="N26" s="528"/>
      <c r="O26" s="347" t="s">
        <v>73</v>
      </c>
      <c r="P26" s="348"/>
      <c r="Q26" s="348"/>
      <c r="R26" s="348"/>
      <c r="S26" s="348"/>
      <c r="T26" s="348"/>
      <c r="U26" s="349"/>
      <c r="V26" s="365"/>
      <c r="W26" s="366"/>
      <c r="X26" s="366"/>
      <c r="Y26" s="367"/>
      <c r="Z26" s="55"/>
      <c r="AA26" s="56"/>
      <c r="AB26" s="56"/>
      <c r="AC26" s="54"/>
      <c r="AD26" s="55"/>
      <c r="AE26" s="56"/>
      <c r="AF26" s="56"/>
      <c r="AG26" s="54"/>
      <c r="AH26" s="365"/>
      <c r="AI26" s="366"/>
      <c r="AJ26" s="366"/>
      <c r="AK26" s="367"/>
      <c r="AL26" s="55"/>
      <c r="AM26" s="57"/>
      <c r="AN26" s="365"/>
      <c r="AO26" s="366"/>
      <c r="AP26" s="366"/>
      <c r="AQ26" s="366"/>
      <c r="AR26" s="366"/>
      <c r="AS26" s="58"/>
      <c r="AV26" s="77"/>
      <c r="AW26" s="77"/>
      <c r="AY26" s="103"/>
      <c r="AZ26" s="124"/>
      <c r="BA26" s="125">
        <f>BA16+BA18+BA20+BA22+BA24</f>
        <v>0</v>
      </c>
      <c r="BB26" s="105" t="e">
        <f>BB17+BB19+BB21+BB23+BB25</f>
        <v>#VALUE!</v>
      </c>
      <c r="BC26" s="105">
        <f>SUMIF(BL17:BL25,0,BC17:BC25)+ROUNDDOWN(ROUNDDOWN(BL26*105/108,0)*BM26/100,0)</f>
        <v>0</v>
      </c>
      <c r="BE26" s="120">
        <v>11</v>
      </c>
      <c r="BF26" s="92">
        <v>11</v>
      </c>
      <c r="BG26" s="108">
        <f t="shared" si="1"/>
        <v>429</v>
      </c>
      <c r="BH26" s="108">
        <f t="shared" si="1"/>
        <v>445</v>
      </c>
      <c r="BI26" s="93" t="str">
        <f ca="1">IF(COUNTA(INDIRECT(ADDRESS(BG26,2)):INDIRECT(ADDRESS(BH26,2)))&gt;0,COUNTA(INDIRECT(ADDRESS(BG26,2)):INDIRECT(ADDRESS(BH26,2))),"")</f>
        <v/>
      </c>
      <c r="BJ26" s="77"/>
      <c r="BL26" s="77">
        <f>SUMIF(BL17:BL25,1,AH17:AK25)</f>
        <v>0</v>
      </c>
      <c r="BM26" s="77">
        <f>IF(COUNT(BM17:BM25)=0,0,SUM(BM17:BM25)/COUNT(BM17:BM25))</f>
        <v>0</v>
      </c>
    </row>
    <row r="27" spans="2:74" ht="18" customHeight="1" thickBot="1" x14ac:dyDescent="0.25">
      <c r="B27" s="350"/>
      <c r="C27" s="351"/>
      <c r="D27" s="351"/>
      <c r="E27" s="352"/>
      <c r="F27" s="529"/>
      <c r="G27" s="530"/>
      <c r="H27" s="530"/>
      <c r="I27" s="530"/>
      <c r="J27" s="530"/>
      <c r="K27" s="530"/>
      <c r="L27" s="530"/>
      <c r="M27" s="530"/>
      <c r="N27" s="531"/>
      <c r="O27" s="350"/>
      <c r="P27" s="351"/>
      <c r="Q27" s="351"/>
      <c r="R27" s="351"/>
      <c r="S27" s="351"/>
      <c r="T27" s="351"/>
      <c r="U27" s="352"/>
      <c r="V27" s="340">
        <f>V17+V19+V21+V23+V25</f>
        <v>0</v>
      </c>
      <c r="W27" s="534"/>
      <c r="X27" s="534"/>
      <c r="Y27" s="535"/>
      <c r="Z27" s="340">
        <f>Z17+Z19+Z21+Z23+Z25</f>
        <v>0</v>
      </c>
      <c r="AA27" s="536"/>
      <c r="AB27" s="536"/>
      <c r="AC27" s="537"/>
      <c r="AD27" s="340">
        <f>AD17+AD19+AD21+AD23+AD25</f>
        <v>0</v>
      </c>
      <c r="AE27" s="536"/>
      <c r="AF27" s="536"/>
      <c r="AG27" s="537"/>
      <c r="AH27" s="340">
        <f>AH17+AH19+AH21+AH23+AH25</f>
        <v>0</v>
      </c>
      <c r="AI27" s="341"/>
      <c r="AJ27" s="341"/>
      <c r="AK27" s="341"/>
      <c r="AL27" s="59"/>
      <c r="AM27" s="60"/>
      <c r="AN27" s="340">
        <f>AN17+AN19+AN21+AN23+AN25</f>
        <v>0</v>
      </c>
      <c r="AO27" s="534"/>
      <c r="AP27" s="534"/>
      <c r="AQ27" s="534"/>
      <c r="AR27" s="534"/>
      <c r="AS27" s="126"/>
      <c r="AV27" s="77"/>
      <c r="AW27" s="77"/>
      <c r="AY27" s="127">
        <f>AY17+AY19+AY21+AY23+AY25</f>
        <v>0</v>
      </c>
      <c r="AZ27" s="128"/>
      <c r="BA27" s="128"/>
      <c r="BB27" s="129" t="e">
        <f>BB26</f>
        <v>#VALUE!</v>
      </c>
      <c r="BC27" s="130"/>
      <c r="BE27" s="131">
        <v>12</v>
      </c>
      <c r="BF27" s="92">
        <v>12</v>
      </c>
      <c r="BG27" s="108">
        <f>BG26+$BJ$14</f>
        <v>470</v>
      </c>
      <c r="BH27" s="108">
        <f>BH26+$BJ$14</f>
        <v>486</v>
      </c>
      <c r="BI27" s="93" t="str">
        <f ca="1">IF(COUNTA(INDIRECT(ADDRESS(BG27,2)):INDIRECT(ADDRESS(BH27,2)))&gt;0,COUNTA(INDIRECT(ADDRESS(BG27,2)):INDIRECT(ADDRESS(BH27,2))),"")</f>
        <v/>
      </c>
      <c r="BJ27" s="77"/>
    </row>
    <row r="28" spans="2:74" ht="18" customHeight="1" x14ac:dyDescent="0.2">
      <c r="B28" s="353"/>
      <c r="C28" s="354"/>
      <c r="D28" s="354"/>
      <c r="E28" s="355"/>
      <c r="F28" s="532"/>
      <c r="G28" s="532"/>
      <c r="H28" s="532"/>
      <c r="I28" s="532"/>
      <c r="J28" s="532"/>
      <c r="K28" s="532"/>
      <c r="L28" s="532"/>
      <c r="M28" s="532"/>
      <c r="N28" s="533"/>
      <c r="O28" s="353"/>
      <c r="P28" s="354"/>
      <c r="Q28" s="354"/>
      <c r="R28" s="354"/>
      <c r="S28" s="354"/>
      <c r="T28" s="354"/>
      <c r="U28" s="355"/>
      <c r="V28" s="342"/>
      <c r="W28" s="343"/>
      <c r="X28" s="343"/>
      <c r="Y28" s="343"/>
      <c r="Z28" s="342"/>
      <c r="AA28" s="343"/>
      <c r="AB28" s="343"/>
      <c r="AC28" s="343"/>
      <c r="AD28" s="342"/>
      <c r="AE28" s="343"/>
      <c r="AF28" s="343"/>
      <c r="AG28" s="343"/>
      <c r="AH28" s="342"/>
      <c r="AI28" s="343"/>
      <c r="AJ28" s="343"/>
      <c r="AK28" s="344"/>
      <c r="AL28" s="34"/>
      <c r="AM28" s="35"/>
      <c r="AN28" s="342"/>
      <c r="AO28" s="343"/>
      <c r="AP28" s="343"/>
      <c r="AQ28" s="343"/>
      <c r="AR28" s="343"/>
      <c r="AS28" s="35"/>
      <c r="AU28" s="132"/>
      <c r="AV28" s="77"/>
      <c r="AW28" s="77"/>
      <c r="AY28" s="133"/>
      <c r="AZ28" s="134" t="e">
        <f>IF(AZ17+AZ19+AZ21+AZ23+AZ25=AY27,0,ROUNDDOWN(AZ17+AZ19+AZ21+AZ23+AZ25,0))</f>
        <v>#REF!</v>
      </c>
      <c r="BA28" s="135"/>
      <c r="BB28" s="135"/>
      <c r="BC28" s="134" t="e">
        <f>IF(BC26=BB27,0,BC26)</f>
        <v>#VALUE!</v>
      </c>
      <c r="BF28" s="92">
        <v>13</v>
      </c>
      <c r="BG28" s="108">
        <f t="shared" si="1"/>
        <v>511</v>
      </c>
      <c r="BH28" s="108">
        <f t="shared" si="1"/>
        <v>527</v>
      </c>
      <c r="BI28" s="93" t="str">
        <f ca="1">IF(COUNTA(INDIRECT(ADDRESS(BG28,2)):INDIRECT(ADDRESS(BH28,2)))&gt;0,COUNTA(INDIRECT(ADDRESS(BG28,2)):INDIRECT(ADDRESS(BH28,2))),"")</f>
        <v/>
      </c>
      <c r="BJ28" s="77"/>
    </row>
    <row r="29" spans="2:74" ht="15.75" customHeight="1" x14ac:dyDescent="0.2">
      <c r="D29" s="2" t="s">
        <v>22</v>
      </c>
      <c r="AD29" s="1" t="str">
        <f>IF(AND($F26="",$V26+$V27&gt;0),"事業の種類を選択してください。","")</f>
        <v/>
      </c>
      <c r="AN29" s="339">
        <f>IF(AN26=0,0,AN26+IF(AN28=0,AN27,AN28))</f>
        <v>0</v>
      </c>
      <c r="AO29" s="339"/>
      <c r="AP29" s="339"/>
      <c r="AQ29" s="339"/>
      <c r="AR29" s="339"/>
      <c r="BF29" s="92">
        <v>14</v>
      </c>
      <c r="BG29" s="108">
        <f t="shared" si="1"/>
        <v>552</v>
      </c>
      <c r="BH29" s="108">
        <f t="shared" si="1"/>
        <v>568</v>
      </c>
      <c r="BI29" s="93" t="str">
        <f ca="1">IF(COUNTA(INDIRECT(ADDRESS(BG29,2)):INDIRECT(ADDRESS(BH29,2)))&gt;0,COUNTA(INDIRECT(ADDRESS(BG29,2)):INDIRECT(ADDRESS(BH29,2))),"")</f>
        <v/>
      </c>
      <c r="BJ29" s="77"/>
    </row>
    <row r="30" spans="2:74" ht="15" customHeight="1" x14ac:dyDescent="0.2">
      <c r="AG30" s="9"/>
      <c r="AI30" s="10" t="s">
        <v>88</v>
      </c>
      <c r="AJ30" s="568">
        <f>初期設定!C6</f>
        <v>0</v>
      </c>
      <c r="AK30" s="568"/>
      <c r="AL30" s="568"/>
      <c r="AM30" s="380" t="s">
        <v>47</v>
      </c>
      <c r="AN30" s="380"/>
      <c r="AO30" s="525">
        <f>初期設定!F6</f>
        <v>0</v>
      </c>
      <c r="AP30" s="525"/>
      <c r="AQ30" s="525"/>
      <c r="AR30" s="525"/>
      <c r="AS30" s="11" t="s">
        <v>80</v>
      </c>
      <c r="AV30" s="101"/>
      <c r="BF30" s="92">
        <v>15</v>
      </c>
      <c r="BG30" s="108">
        <f t="shared" si="1"/>
        <v>593</v>
      </c>
      <c r="BH30" s="108">
        <f t="shared" si="1"/>
        <v>609</v>
      </c>
      <c r="BI30" s="93" t="str">
        <f ca="1">IF(COUNTA(INDIRECT(ADDRESS(BG30,2)):INDIRECT(ADDRESS(BH30,2)))&gt;0,COUNTA(INDIRECT(ADDRESS(BG30,2)):INDIRECT(ADDRESS(BH30,2))),"")</f>
        <v/>
      </c>
      <c r="BJ30" s="77"/>
    </row>
    <row r="31" spans="2:74" ht="15" customHeight="1" x14ac:dyDescent="0.2">
      <c r="D31" s="476">
        <f>初期設定!E18</f>
        <v>7</v>
      </c>
      <c r="E31" s="476"/>
      <c r="F31" s="12" t="s">
        <v>0</v>
      </c>
      <c r="G31" s="476">
        <f>初期設定!G18</f>
        <v>0</v>
      </c>
      <c r="H31" s="476"/>
      <c r="I31" s="12" t="s">
        <v>1</v>
      </c>
      <c r="J31" s="476">
        <f>初期設定!J18</f>
        <v>0</v>
      </c>
      <c r="K31" s="476"/>
      <c r="L31" s="12" t="s">
        <v>23</v>
      </c>
      <c r="AG31" s="13"/>
      <c r="AI31" s="10" t="s">
        <v>104</v>
      </c>
      <c r="AJ31" s="524">
        <f>初期設定!C10</f>
        <v>0</v>
      </c>
      <c r="AK31" s="525"/>
      <c r="AL31" s="11" t="s">
        <v>47</v>
      </c>
      <c r="AM31" s="525">
        <f>初期設定!F10</f>
        <v>0</v>
      </c>
      <c r="AN31" s="525"/>
      <c r="AO31" s="11" t="s">
        <v>79</v>
      </c>
      <c r="AP31" s="525">
        <f>初期設定!I10</f>
        <v>0</v>
      </c>
      <c r="AQ31" s="525"/>
      <c r="AR31" s="525"/>
      <c r="AS31" s="11" t="s">
        <v>80</v>
      </c>
      <c r="BF31" s="92">
        <v>16</v>
      </c>
      <c r="BG31" s="108">
        <f t="shared" si="1"/>
        <v>634</v>
      </c>
      <c r="BH31" s="108">
        <f t="shared" si="1"/>
        <v>650</v>
      </c>
      <c r="BI31" s="93" t="str">
        <f ca="1">IF(COUNTA(INDIRECT(ADDRESS(BG31,2)):INDIRECT(ADDRESS(BH31,2)))&gt;0,COUNTA(INDIRECT(ADDRESS(BG31,2)):INDIRECT(ADDRESS(BH31,2))),"")</f>
        <v/>
      </c>
      <c r="BJ31" s="77"/>
    </row>
    <row r="32" spans="2:74" ht="18" customHeight="1" x14ac:dyDescent="0.2">
      <c r="D32" s="9"/>
      <c r="E32" s="9"/>
      <c r="F32" s="9"/>
      <c r="G32" s="9"/>
      <c r="AA32" s="518" t="s">
        <v>24</v>
      </c>
      <c r="AB32" s="518"/>
      <c r="AC32" s="519">
        <f>初期設定!C8</f>
        <v>0</v>
      </c>
      <c r="AD32" s="519"/>
      <c r="AE32" s="519"/>
      <c r="AF32" s="519"/>
      <c r="AG32" s="519"/>
      <c r="AH32" s="519"/>
      <c r="AI32" s="519"/>
      <c r="AJ32" s="519"/>
      <c r="AK32" s="519"/>
      <c r="AL32" s="519"/>
      <c r="AM32" s="519"/>
      <c r="AN32" s="519"/>
      <c r="AO32" s="519"/>
      <c r="AP32" s="519"/>
      <c r="AQ32" s="519"/>
      <c r="AR32" s="519"/>
      <c r="AS32" s="519"/>
      <c r="BF32" s="92">
        <v>17</v>
      </c>
      <c r="BG32" s="108">
        <f t="shared" si="1"/>
        <v>675</v>
      </c>
      <c r="BH32" s="108">
        <f t="shared" si="1"/>
        <v>691</v>
      </c>
      <c r="BI32" s="93" t="str">
        <f ca="1">IF(COUNTA(INDIRECT(ADDRESS(BG32,2)):INDIRECT(ADDRESS(BH32,2)))&gt;0,COUNTA(INDIRECT(ADDRESS(BG32,2)):INDIRECT(ADDRESS(BH32,2))),"")</f>
        <v/>
      </c>
      <c r="BJ32" s="77"/>
    </row>
    <row r="33" spans="2:62" ht="15" customHeight="1" x14ac:dyDescent="0.2">
      <c r="D33" s="9"/>
      <c r="E33" s="9"/>
      <c r="F33" s="9"/>
      <c r="G33" s="9"/>
      <c r="H33" s="3"/>
      <c r="X33" s="520" t="s">
        <v>25</v>
      </c>
      <c r="Y33" s="520"/>
      <c r="Z33" s="520"/>
      <c r="AA33" s="2"/>
      <c r="AB33" s="2"/>
      <c r="AC33" s="521"/>
      <c r="AD33" s="521"/>
      <c r="AE33" s="521"/>
      <c r="AF33" s="521"/>
      <c r="AG33" s="521"/>
      <c r="AH33" s="521"/>
      <c r="AI33" s="521"/>
      <c r="AJ33" s="521"/>
      <c r="AK33" s="521"/>
      <c r="AL33" s="521"/>
      <c r="AM33" s="521"/>
      <c r="AN33" s="521"/>
      <c r="AS33" s="14"/>
      <c r="BF33" s="92">
        <v>18</v>
      </c>
      <c r="BG33" s="108">
        <f t="shared" si="1"/>
        <v>716</v>
      </c>
      <c r="BH33" s="108">
        <f t="shared" si="1"/>
        <v>732</v>
      </c>
      <c r="BI33" s="93" t="str">
        <f ca="1">IF(COUNTA(INDIRECT(ADDRESS(BG33,2)):INDIRECT(ADDRESS(BH33,2)))&gt;0,COUNTA(INDIRECT(ADDRESS(BG33,2)):INDIRECT(ADDRESS(BH33,2))),"")</f>
        <v/>
      </c>
      <c r="BJ33" s="77"/>
    </row>
    <row r="34" spans="2:62" ht="15" customHeight="1" x14ac:dyDescent="0.2">
      <c r="D34" s="522" t="s">
        <v>130</v>
      </c>
      <c r="E34" s="522"/>
      <c r="F34" s="522"/>
      <c r="G34" s="522"/>
      <c r="H34" s="12" t="s">
        <v>26</v>
      </c>
      <c r="I34" s="12"/>
      <c r="J34" s="12"/>
      <c r="K34" s="12"/>
      <c r="L34" s="12"/>
      <c r="M34" s="12"/>
      <c r="N34" s="12"/>
      <c r="O34" s="12"/>
      <c r="P34" s="12"/>
      <c r="Q34" s="12"/>
      <c r="R34" s="15"/>
      <c r="S34" s="12"/>
      <c r="Y34" s="9"/>
      <c r="Z34" s="9"/>
      <c r="AA34" s="518" t="s">
        <v>27</v>
      </c>
      <c r="AB34" s="518"/>
      <c r="AC34" s="523" t="str">
        <f>初期設定!C4 &amp; "　" &amp;初期設定!C12 &amp; "　" &amp;初期設定!C14</f>
        <v>　　</v>
      </c>
      <c r="AD34" s="523"/>
      <c r="AE34" s="523"/>
      <c r="AF34" s="523"/>
      <c r="AG34" s="523"/>
      <c r="AH34" s="523"/>
      <c r="AI34" s="523"/>
      <c r="AJ34" s="523"/>
      <c r="AK34" s="523"/>
      <c r="AL34" s="523"/>
      <c r="AM34" s="523"/>
      <c r="AN34" s="523"/>
      <c r="AO34" s="523"/>
      <c r="AP34" s="523"/>
      <c r="AQ34" s="523"/>
      <c r="AR34" s="523"/>
      <c r="AS34" s="523"/>
      <c r="BF34" s="92">
        <v>19</v>
      </c>
      <c r="BG34" s="108">
        <f t="shared" ref="BG34:BH45" si="9">BG33+$BJ$14</f>
        <v>757</v>
      </c>
      <c r="BH34" s="108">
        <f t="shared" si="9"/>
        <v>773</v>
      </c>
      <c r="BI34" s="93" t="str">
        <f ca="1">IF(COUNTA(INDIRECT(ADDRESS(BG34,2)):INDIRECT(ADDRESS(BH34,2)))&gt;0,COUNTA(INDIRECT(ADDRESS(BG34,2)):INDIRECT(ADDRESS(BH34,2))),"")</f>
        <v/>
      </c>
      <c r="BJ34" s="77"/>
    </row>
    <row r="35" spans="2:62" ht="15" customHeight="1" x14ac:dyDescent="0.2">
      <c r="AC35" s="2">
        <f>初期設定!C8</f>
        <v>0</v>
      </c>
      <c r="AD35" s="3" t="s">
        <v>91</v>
      </c>
      <c r="BF35" s="92">
        <v>20</v>
      </c>
      <c r="BG35" s="108">
        <f t="shared" si="9"/>
        <v>798</v>
      </c>
      <c r="BH35" s="108">
        <f t="shared" si="9"/>
        <v>814</v>
      </c>
      <c r="BI35" s="93" t="str">
        <f ca="1">IF(COUNTA(INDIRECT(ADDRESS(BG35,2)):INDIRECT(ADDRESS(BH35,2)))&gt;0,COUNTA(INDIRECT(ADDRESS(BG35,2)):INDIRECT(ADDRESS(BH35,2))),"")</f>
        <v/>
      </c>
      <c r="BJ35" s="77"/>
    </row>
    <row r="36" spans="2:62" ht="16.149999999999999" customHeight="1" x14ac:dyDescent="0.2">
      <c r="D36" s="16" t="s">
        <v>28</v>
      </c>
      <c r="E36" s="16"/>
      <c r="F36" s="2"/>
      <c r="G36" s="2"/>
      <c r="H36" s="2"/>
      <c r="I36" s="2"/>
      <c r="J36" s="2"/>
      <c r="K36" s="2"/>
      <c r="L36" s="2"/>
      <c r="M36" s="2"/>
      <c r="N36" s="2"/>
      <c r="O36" s="2"/>
      <c r="P36" s="2"/>
      <c r="Q36" s="2"/>
      <c r="R36" s="2"/>
      <c r="S36" s="2"/>
      <c r="T36" s="2"/>
      <c r="U36" s="2"/>
      <c r="V36" s="2"/>
      <c r="W36" s="2"/>
      <c r="X36" s="2"/>
      <c r="AA36" s="480" t="s">
        <v>29</v>
      </c>
      <c r="AB36" s="481"/>
      <c r="AC36" s="486" t="s">
        <v>92</v>
      </c>
      <c r="AD36" s="487"/>
      <c r="AE36" s="487"/>
      <c r="AF36" s="487"/>
      <c r="AG36" s="487"/>
      <c r="AH36" s="488"/>
      <c r="AI36" s="17"/>
      <c r="AJ36" s="492" t="s">
        <v>105</v>
      </c>
      <c r="AK36" s="492"/>
      <c r="AL36" s="492"/>
      <c r="AM36" s="492"/>
      <c r="AN36" s="492"/>
      <c r="AO36" s="20"/>
      <c r="AP36" s="494" t="s">
        <v>94</v>
      </c>
      <c r="AQ36" s="495"/>
      <c r="AR36" s="495"/>
      <c r="AS36" s="496"/>
      <c r="BF36" s="92">
        <v>21</v>
      </c>
      <c r="BG36" s="108">
        <f t="shared" si="9"/>
        <v>839</v>
      </c>
      <c r="BH36" s="108">
        <f t="shared" si="9"/>
        <v>855</v>
      </c>
      <c r="BI36" s="93" t="str">
        <f ca="1">IF(COUNTA(INDIRECT(ADDRESS(BG36,2)):INDIRECT(ADDRESS(BH36,2)))&gt;0,COUNTA(INDIRECT(ADDRESS(BG36,2)):INDIRECT(ADDRESS(BH36,2))),"")</f>
        <v/>
      </c>
      <c r="BJ36" s="77"/>
    </row>
    <row r="37" spans="2:62" ht="16.149999999999999" customHeight="1" x14ac:dyDescent="0.2">
      <c r="D37" s="62" t="s">
        <v>95</v>
      </c>
      <c r="E37" s="16"/>
      <c r="F37" s="2"/>
      <c r="G37" s="2"/>
      <c r="H37" s="2"/>
      <c r="I37" s="2"/>
      <c r="J37" s="2"/>
      <c r="K37" s="2"/>
      <c r="L37" s="2"/>
      <c r="M37" s="2"/>
      <c r="N37" s="2"/>
      <c r="O37" s="2"/>
      <c r="P37" s="2"/>
      <c r="Q37" s="2"/>
      <c r="R37" s="2"/>
      <c r="S37" s="2"/>
      <c r="T37" s="2"/>
      <c r="U37" s="2"/>
      <c r="V37" s="2"/>
      <c r="W37" s="2"/>
      <c r="X37" s="2"/>
      <c r="AA37" s="482"/>
      <c r="AB37" s="483"/>
      <c r="AC37" s="489"/>
      <c r="AD37" s="490"/>
      <c r="AE37" s="490"/>
      <c r="AF37" s="490"/>
      <c r="AG37" s="490"/>
      <c r="AH37" s="491"/>
      <c r="AI37" s="3"/>
      <c r="AJ37" s="493"/>
      <c r="AK37" s="493"/>
      <c r="AL37" s="493"/>
      <c r="AM37" s="493"/>
      <c r="AN37" s="493"/>
      <c r="AO37" s="19"/>
      <c r="AP37" s="497"/>
      <c r="AQ37" s="498"/>
      <c r="AR37" s="498"/>
      <c r="AS37" s="499"/>
      <c r="BF37" s="92">
        <v>22</v>
      </c>
      <c r="BG37" s="108">
        <f t="shared" si="9"/>
        <v>880</v>
      </c>
      <c r="BH37" s="108">
        <f t="shared" si="9"/>
        <v>896</v>
      </c>
      <c r="BI37" s="93" t="str">
        <f ca="1">IF(COUNTA(INDIRECT(ADDRESS(BG37,2)):INDIRECT(ADDRESS(BH37,2)))&gt;0,COUNTA(INDIRECT(ADDRESS(BG37,2)):INDIRECT(ADDRESS(BH37,2))),"")</f>
        <v/>
      </c>
      <c r="BJ37" s="77"/>
    </row>
    <row r="38" spans="2:62" ht="16.149999999999999" customHeight="1" x14ac:dyDescent="0.2">
      <c r="D38" s="16" t="s">
        <v>106</v>
      </c>
      <c r="E38" s="16"/>
      <c r="F38" s="2"/>
      <c r="G38" s="2"/>
      <c r="H38" s="2"/>
      <c r="I38" s="2"/>
      <c r="J38" s="2"/>
      <c r="K38" s="2"/>
      <c r="L38" s="2"/>
      <c r="M38" s="2"/>
      <c r="N38" s="2"/>
      <c r="O38" s="2"/>
      <c r="P38" s="2"/>
      <c r="Q38" s="2"/>
      <c r="R38" s="2"/>
      <c r="S38" s="2"/>
      <c r="T38" s="2"/>
      <c r="U38" s="2"/>
      <c r="V38" s="2"/>
      <c r="W38" s="2"/>
      <c r="X38" s="2"/>
      <c r="AA38" s="482"/>
      <c r="AB38" s="483"/>
      <c r="AC38" s="500"/>
      <c r="AD38" s="501"/>
      <c r="AE38" s="501"/>
      <c r="AF38" s="501"/>
      <c r="AG38" s="501"/>
      <c r="AH38" s="502"/>
      <c r="AI38" s="506"/>
      <c r="AJ38" s="507"/>
      <c r="AK38" s="507"/>
      <c r="AL38" s="507"/>
      <c r="AM38" s="507"/>
      <c r="AN38" s="507"/>
      <c r="AO38" s="508"/>
      <c r="AP38" s="512"/>
      <c r="AQ38" s="513"/>
      <c r="AR38" s="513"/>
      <c r="AS38" s="514"/>
      <c r="BF38" s="92">
        <v>23</v>
      </c>
      <c r="BG38" s="108">
        <f t="shared" si="9"/>
        <v>921</v>
      </c>
      <c r="BH38" s="108">
        <f t="shared" si="9"/>
        <v>937</v>
      </c>
      <c r="BI38" s="93" t="str">
        <f ca="1">IF(COUNTA(INDIRECT(ADDRESS(BG38,2)):INDIRECT(ADDRESS(BH38,2)))&gt;0,COUNTA(INDIRECT(ADDRESS(BG38,2)):INDIRECT(ADDRESS(BH38,2))),"")</f>
        <v/>
      </c>
      <c r="BJ38" s="77"/>
    </row>
    <row r="39" spans="2:62" ht="16.149999999999999" customHeight="1" x14ac:dyDescent="0.2">
      <c r="D39" s="18"/>
      <c r="E39" s="16"/>
      <c r="F39" s="2"/>
      <c r="G39" s="2"/>
      <c r="H39" s="2"/>
      <c r="I39" s="2"/>
      <c r="J39" s="2"/>
      <c r="K39" s="2"/>
      <c r="L39" s="2"/>
      <c r="M39" s="2"/>
      <c r="N39" s="2"/>
      <c r="O39" s="2"/>
      <c r="P39" s="2"/>
      <c r="Q39" s="2"/>
      <c r="R39" s="2"/>
      <c r="S39" s="2"/>
      <c r="T39" s="2"/>
      <c r="U39" s="2"/>
      <c r="V39" s="2"/>
      <c r="W39" s="2"/>
      <c r="X39" s="2"/>
      <c r="AA39" s="484"/>
      <c r="AB39" s="485"/>
      <c r="AC39" s="503"/>
      <c r="AD39" s="504"/>
      <c r="AE39" s="504"/>
      <c r="AF39" s="504"/>
      <c r="AG39" s="504"/>
      <c r="AH39" s="505"/>
      <c r="AI39" s="509"/>
      <c r="AJ39" s="510"/>
      <c r="AK39" s="510"/>
      <c r="AL39" s="510"/>
      <c r="AM39" s="510"/>
      <c r="AN39" s="510"/>
      <c r="AO39" s="511"/>
      <c r="AP39" s="515"/>
      <c r="AQ39" s="516"/>
      <c r="AR39" s="516"/>
      <c r="AS39" s="517"/>
      <c r="BF39" s="92">
        <v>24</v>
      </c>
      <c r="BG39" s="108">
        <f t="shared" si="9"/>
        <v>962</v>
      </c>
      <c r="BH39" s="108">
        <f t="shared" si="9"/>
        <v>978</v>
      </c>
      <c r="BI39" s="93" t="str">
        <f ca="1">IF(COUNTA(INDIRECT(ADDRESS(BG39,2)):INDIRECT(ADDRESS(BH39,2)))&gt;0,COUNTA(INDIRECT(ADDRESS(BG39,2)):INDIRECT(ADDRESS(BH39,2))),"")</f>
        <v/>
      </c>
      <c r="BJ39" s="77"/>
    </row>
    <row r="40" spans="2:62" ht="9" customHeight="1" x14ac:dyDescent="0.2">
      <c r="D40" s="18"/>
      <c r="E40" s="16"/>
      <c r="F40" s="2"/>
      <c r="G40" s="2"/>
      <c r="H40" s="2"/>
      <c r="I40" s="2"/>
      <c r="J40" s="2"/>
      <c r="K40" s="2"/>
      <c r="L40" s="2"/>
      <c r="M40" s="2"/>
      <c r="N40" s="2"/>
      <c r="O40" s="2"/>
      <c r="P40" s="2"/>
      <c r="Q40" s="2"/>
      <c r="R40" s="2"/>
      <c r="S40" s="2"/>
      <c r="T40" s="2"/>
      <c r="U40" s="2"/>
      <c r="V40" s="2"/>
      <c r="W40" s="2"/>
      <c r="X40" s="2"/>
      <c r="AA40" s="29"/>
      <c r="AB40" s="29"/>
      <c r="AC40" s="38"/>
      <c r="AD40" s="38"/>
      <c r="AE40" s="38"/>
      <c r="AF40" s="38"/>
      <c r="AG40" s="38"/>
      <c r="AH40" s="38"/>
      <c r="AI40" s="38"/>
      <c r="AJ40" s="38"/>
      <c r="AK40" s="38"/>
      <c r="AL40" s="38"/>
      <c r="AM40" s="38"/>
      <c r="AN40" s="38"/>
      <c r="AO40" s="11"/>
      <c r="AP40" s="38"/>
      <c r="AQ40" s="30"/>
      <c r="AR40" s="30"/>
      <c r="AS40" s="30"/>
      <c r="BF40" s="92">
        <v>25</v>
      </c>
      <c r="BG40" s="108">
        <f t="shared" si="9"/>
        <v>1003</v>
      </c>
      <c r="BH40" s="108">
        <f t="shared" si="9"/>
        <v>1019</v>
      </c>
      <c r="BI40" s="93" t="str">
        <f ca="1">IF(COUNTA(INDIRECT(ADDRESS(BG40,2)):INDIRECT(ADDRESS(BH40,2)))&gt;0,COUNTA(INDIRECT(ADDRESS(BG40,2)):INDIRECT(ADDRESS(BH40,2))),"")</f>
        <v/>
      </c>
      <c r="BJ40" s="77"/>
    </row>
    <row r="41" spans="2:62" ht="9" customHeight="1" x14ac:dyDescent="0.2">
      <c r="AQ41" s="31"/>
      <c r="AR41" s="31"/>
      <c r="AS41" s="31"/>
      <c r="BF41" s="92">
        <v>26</v>
      </c>
      <c r="BG41" s="108">
        <f t="shared" si="9"/>
        <v>1044</v>
      </c>
      <c r="BH41" s="108">
        <f t="shared" si="9"/>
        <v>1060</v>
      </c>
      <c r="BI41" s="93" t="str">
        <f ca="1">IF(COUNTA(INDIRECT(ADDRESS(BG41,2)):INDIRECT(ADDRESS(BH41,2)))&gt;0,COUNTA(INDIRECT(ADDRESS(BG41,2)):INDIRECT(ADDRESS(BH41,2))),"")</f>
        <v/>
      </c>
      <c r="BJ41" s="77"/>
    </row>
    <row r="42" spans="2:62" ht="7.5" customHeight="1" x14ac:dyDescent="0.2">
      <c r="X42" s="3"/>
      <c r="Y42" s="3"/>
      <c r="BF42" s="92">
        <v>27</v>
      </c>
      <c r="BG42" s="108">
        <f t="shared" si="9"/>
        <v>1085</v>
      </c>
      <c r="BH42" s="108">
        <f t="shared" si="9"/>
        <v>1101</v>
      </c>
      <c r="BI42" s="93" t="str">
        <f ca="1">IF(COUNTA(INDIRECT(ADDRESS(BG42,2)):INDIRECT(ADDRESS(BH42,2)))&gt;0,COUNTA(INDIRECT(ADDRESS(BG42,2)):INDIRECT(ADDRESS(BH42,2))),"")</f>
        <v/>
      </c>
      <c r="BJ42" s="77"/>
    </row>
    <row r="43" spans="2:62" ht="10.5" customHeight="1" x14ac:dyDescent="0.2">
      <c r="X43" s="3"/>
      <c r="Y43" s="3"/>
      <c r="BF43" s="92">
        <v>28</v>
      </c>
      <c r="BG43" s="108">
        <f t="shared" si="9"/>
        <v>1126</v>
      </c>
      <c r="BH43" s="108">
        <f t="shared" si="9"/>
        <v>1142</v>
      </c>
      <c r="BI43" s="93" t="str">
        <f ca="1">IF(COUNTA(INDIRECT(ADDRESS(BG43,2)):INDIRECT(ADDRESS(BH43,2)))&gt;0,COUNTA(INDIRECT(ADDRESS(BG43,2)):INDIRECT(ADDRESS(BH43,2))),"")</f>
        <v/>
      </c>
      <c r="BJ43" s="77"/>
    </row>
    <row r="44" spans="2:62" ht="5.25" customHeight="1" x14ac:dyDescent="0.2">
      <c r="X44" s="3"/>
      <c r="Y44" s="3"/>
      <c r="BF44" s="92">
        <v>29</v>
      </c>
      <c r="BG44" s="108">
        <f t="shared" si="9"/>
        <v>1167</v>
      </c>
      <c r="BH44" s="108">
        <f t="shared" si="9"/>
        <v>1183</v>
      </c>
      <c r="BI44" s="93" t="str">
        <f ca="1">IF(COUNTA(INDIRECT(ADDRESS(BG44,2)):INDIRECT(ADDRESS(BH44,2)))&gt;0,COUNTA(INDIRECT(ADDRESS(BG44,2)):INDIRECT(ADDRESS(BH44,2))),"")</f>
        <v/>
      </c>
      <c r="BJ44" s="77"/>
    </row>
    <row r="45" spans="2:62" ht="5.25" customHeight="1" thickBot="1" x14ac:dyDescent="0.25">
      <c r="X45" s="3"/>
      <c r="Y45" s="3"/>
      <c r="BF45" s="136">
        <v>30</v>
      </c>
      <c r="BG45" s="137">
        <f t="shared" si="9"/>
        <v>1208</v>
      </c>
      <c r="BH45" s="137">
        <f t="shared" si="9"/>
        <v>1224</v>
      </c>
      <c r="BI45" s="138" t="str">
        <f ca="1">IF(COUNTA(INDIRECT(ADDRESS(BG45,2)):INDIRECT(ADDRESS(BH45,2)))&gt;0,COUNTA(INDIRECT(ADDRESS(BG45,2)):INDIRECT(ADDRESS(BH45,2))),"")</f>
        <v/>
      </c>
      <c r="BJ45" s="77"/>
    </row>
    <row r="46" spans="2:62" ht="5.25" customHeight="1" x14ac:dyDescent="0.2">
      <c r="X46" s="3"/>
      <c r="Y46" s="3"/>
      <c r="BJ46" s="77"/>
    </row>
    <row r="47" spans="2:62" ht="5.25" customHeight="1" x14ac:dyDescent="0.2">
      <c r="X47" s="3"/>
      <c r="Y47" s="3"/>
    </row>
    <row r="48" spans="2:62" ht="17.25" customHeight="1" x14ac:dyDescent="0.2">
      <c r="B48" s="2" t="s">
        <v>35</v>
      </c>
      <c r="S48" s="9"/>
      <c r="T48" s="9"/>
      <c r="U48" s="9"/>
      <c r="V48" s="9"/>
      <c r="W48" s="9"/>
      <c r="AL48" s="21"/>
    </row>
    <row r="49" spans="2:74" ht="12.75" customHeight="1" x14ac:dyDescent="0.2">
      <c r="M49" s="22"/>
      <c r="N49" s="22"/>
      <c r="O49" s="22"/>
      <c r="P49" s="22"/>
      <c r="Q49" s="22"/>
      <c r="R49" s="22"/>
      <c r="S49" s="22"/>
      <c r="T49" s="23"/>
      <c r="U49" s="23"/>
      <c r="V49" s="23"/>
      <c r="W49" s="23"/>
      <c r="X49" s="23"/>
      <c r="Y49" s="23"/>
      <c r="Z49" s="23"/>
      <c r="AA49" s="22"/>
      <c r="AB49" s="22"/>
      <c r="AC49" s="22"/>
      <c r="AL49" s="21"/>
      <c r="AM49" s="460" t="s">
        <v>107</v>
      </c>
      <c r="AN49" s="461"/>
      <c r="AO49" s="461"/>
      <c r="AP49" s="462"/>
      <c r="AZ49" s="1"/>
    </row>
    <row r="50" spans="2:74" ht="12.75" customHeight="1" x14ac:dyDescent="0.2">
      <c r="M50" s="22"/>
      <c r="N50" s="22"/>
      <c r="O50" s="22"/>
      <c r="P50" s="22"/>
      <c r="Q50" s="22"/>
      <c r="R50" s="22"/>
      <c r="S50" s="22"/>
      <c r="T50" s="23"/>
      <c r="U50" s="23"/>
      <c r="V50" s="23"/>
      <c r="W50" s="23"/>
      <c r="X50" s="23"/>
      <c r="Y50" s="23"/>
      <c r="Z50" s="23"/>
      <c r="AA50" s="22"/>
      <c r="AB50" s="22"/>
      <c r="AC50" s="22"/>
      <c r="AL50" s="21"/>
      <c r="AM50" s="463"/>
      <c r="AN50" s="464"/>
      <c r="AO50" s="464"/>
      <c r="AP50" s="465"/>
    </row>
    <row r="51" spans="2:74" ht="12.75" customHeight="1" x14ac:dyDescent="0.2">
      <c r="M51" s="22"/>
      <c r="N51" s="22"/>
      <c r="O51" s="22"/>
      <c r="P51" s="22"/>
      <c r="Q51" s="22"/>
      <c r="R51" s="22"/>
      <c r="S51" s="22"/>
      <c r="T51" s="22"/>
      <c r="U51" s="22"/>
      <c r="V51" s="22"/>
      <c r="W51" s="22"/>
      <c r="X51" s="22"/>
      <c r="Y51" s="22"/>
      <c r="Z51" s="22"/>
      <c r="AA51" s="22"/>
      <c r="AB51" s="22"/>
      <c r="AC51" s="22"/>
      <c r="AL51" s="21"/>
      <c r="AM51" s="81"/>
      <c r="AN51" s="81"/>
    </row>
    <row r="52" spans="2:74" ht="6" customHeight="1" x14ac:dyDescent="0.2">
      <c r="M52" s="22"/>
      <c r="N52" s="22"/>
      <c r="O52" s="22"/>
      <c r="P52" s="22"/>
      <c r="Q52" s="22"/>
      <c r="R52" s="22"/>
      <c r="S52" s="22"/>
      <c r="T52" s="22"/>
      <c r="U52" s="22"/>
      <c r="V52" s="22"/>
      <c r="W52" s="22"/>
      <c r="X52" s="22"/>
      <c r="Y52" s="22"/>
      <c r="Z52" s="22"/>
      <c r="AA52" s="22"/>
      <c r="AB52" s="22"/>
      <c r="AC52" s="22"/>
      <c r="AL52" s="21"/>
      <c r="AM52" s="21"/>
    </row>
    <row r="53" spans="2:74" ht="12.75" customHeight="1" x14ac:dyDescent="0.2">
      <c r="B53" s="466" t="s">
        <v>2</v>
      </c>
      <c r="C53" s="467"/>
      <c r="D53" s="467"/>
      <c r="E53" s="467"/>
      <c r="F53" s="467"/>
      <c r="G53" s="467"/>
      <c r="H53" s="467"/>
      <c r="I53" s="467"/>
      <c r="J53" s="469" t="s">
        <v>10</v>
      </c>
      <c r="K53" s="469"/>
      <c r="L53" s="41" t="s">
        <v>3</v>
      </c>
      <c r="M53" s="469" t="s">
        <v>11</v>
      </c>
      <c r="N53" s="469"/>
      <c r="O53" s="470" t="s">
        <v>12</v>
      </c>
      <c r="P53" s="469"/>
      <c r="Q53" s="469"/>
      <c r="R53" s="469"/>
      <c r="S53" s="469"/>
      <c r="T53" s="469"/>
      <c r="U53" s="469" t="s">
        <v>13</v>
      </c>
      <c r="V53" s="469"/>
      <c r="W53" s="469"/>
      <c r="AD53" s="11"/>
      <c r="AE53" s="11"/>
      <c r="AF53" s="11"/>
      <c r="AG53" s="11"/>
      <c r="AH53" s="11"/>
      <c r="AI53" s="11"/>
      <c r="AJ53" s="11"/>
      <c r="AL53" s="471"/>
      <c r="AM53" s="472"/>
      <c r="AN53" s="406" t="s">
        <v>4</v>
      </c>
      <c r="AO53" s="406"/>
      <c r="AP53" s="472"/>
      <c r="AQ53" s="472"/>
      <c r="AR53" s="406" t="s">
        <v>5</v>
      </c>
      <c r="AS53" s="407"/>
    </row>
    <row r="54" spans="2:74" ht="13.9" customHeight="1" x14ac:dyDescent="0.2">
      <c r="B54" s="467"/>
      <c r="C54" s="467"/>
      <c r="D54" s="467"/>
      <c r="E54" s="467"/>
      <c r="F54" s="467"/>
      <c r="G54" s="467"/>
      <c r="H54" s="467"/>
      <c r="I54" s="467"/>
      <c r="J54" s="412" t="s">
        <v>118</v>
      </c>
      <c r="K54" s="414" t="s">
        <v>118</v>
      </c>
      <c r="L54" s="417" t="s">
        <v>118</v>
      </c>
      <c r="M54" s="420" t="s">
        <v>122</v>
      </c>
      <c r="N54" s="414" t="s">
        <v>124</v>
      </c>
      <c r="O54" s="420" t="s">
        <v>126</v>
      </c>
      <c r="P54" s="423" t="s">
        <v>120</v>
      </c>
      <c r="Q54" s="423" t="s">
        <v>128</v>
      </c>
      <c r="R54" s="423" t="s">
        <v>122</v>
      </c>
      <c r="S54" s="423" t="s">
        <v>118</v>
      </c>
      <c r="T54" s="414" t="s">
        <v>124</v>
      </c>
      <c r="U54" s="477">
        <f>U10</f>
        <v>0</v>
      </c>
      <c r="V54" s="478">
        <f t="shared" ref="V54:W54" si="10">V10</f>
        <v>0</v>
      </c>
      <c r="W54" s="479">
        <f t="shared" si="10"/>
        <v>0</v>
      </c>
      <c r="AD54" s="11"/>
      <c r="AE54" s="11"/>
      <c r="AF54" s="11"/>
      <c r="AG54" s="11"/>
      <c r="AH54" s="11"/>
      <c r="AI54" s="11"/>
      <c r="AJ54" s="11"/>
      <c r="AL54" s="473"/>
      <c r="AM54" s="474"/>
      <c r="AN54" s="408"/>
      <c r="AO54" s="408"/>
      <c r="AP54" s="474"/>
      <c r="AQ54" s="474"/>
      <c r="AR54" s="408"/>
      <c r="AS54" s="409"/>
    </row>
    <row r="55" spans="2:74" ht="9" customHeight="1" x14ac:dyDescent="0.2">
      <c r="B55" s="467"/>
      <c r="C55" s="467"/>
      <c r="D55" s="467"/>
      <c r="E55" s="467"/>
      <c r="F55" s="467"/>
      <c r="G55" s="467"/>
      <c r="H55" s="467"/>
      <c r="I55" s="467"/>
      <c r="J55" s="413"/>
      <c r="K55" s="415"/>
      <c r="L55" s="418"/>
      <c r="M55" s="421"/>
      <c r="N55" s="415"/>
      <c r="O55" s="421"/>
      <c r="P55" s="424"/>
      <c r="Q55" s="424"/>
      <c r="R55" s="424"/>
      <c r="S55" s="424"/>
      <c r="T55" s="415"/>
      <c r="U55" s="421"/>
      <c r="V55" s="424"/>
      <c r="W55" s="415"/>
      <c r="AD55" s="11"/>
      <c r="AE55" s="11"/>
      <c r="AF55" s="11"/>
      <c r="AG55" s="11"/>
      <c r="AH55" s="11"/>
      <c r="AI55" s="11"/>
      <c r="AJ55" s="11"/>
      <c r="AL55" s="475"/>
      <c r="AM55" s="476"/>
      <c r="AN55" s="410"/>
      <c r="AO55" s="410"/>
      <c r="AP55" s="476"/>
      <c r="AQ55" s="476"/>
      <c r="AR55" s="410"/>
      <c r="AS55" s="411"/>
    </row>
    <row r="56" spans="2:74" ht="6" customHeight="1" x14ac:dyDescent="0.2">
      <c r="B56" s="468"/>
      <c r="C56" s="468"/>
      <c r="D56" s="468"/>
      <c r="E56" s="468"/>
      <c r="F56" s="468"/>
      <c r="G56" s="468"/>
      <c r="H56" s="468"/>
      <c r="I56" s="468"/>
      <c r="J56" s="413"/>
      <c r="K56" s="416"/>
      <c r="L56" s="419"/>
      <c r="M56" s="422"/>
      <c r="N56" s="416"/>
      <c r="O56" s="422"/>
      <c r="P56" s="425"/>
      <c r="Q56" s="425"/>
      <c r="R56" s="425"/>
      <c r="S56" s="425"/>
      <c r="T56" s="416"/>
      <c r="U56" s="422"/>
      <c r="V56" s="425"/>
      <c r="W56" s="416"/>
    </row>
    <row r="57" spans="2:74" ht="15" customHeight="1" x14ac:dyDescent="0.2">
      <c r="B57" s="391" t="s">
        <v>36</v>
      </c>
      <c r="C57" s="392"/>
      <c r="D57" s="392"/>
      <c r="E57" s="392"/>
      <c r="F57" s="392"/>
      <c r="G57" s="392"/>
      <c r="H57" s="392"/>
      <c r="I57" s="393"/>
      <c r="J57" s="391" t="s">
        <v>6</v>
      </c>
      <c r="K57" s="392"/>
      <c r="L57" s="392"/>
      <c r="M57" s="392"/>
      <c r="N57" s="400"/>
      <c r="O57" s="403" t="s">
        <v>37</v>
      </c>
      <c r="P57" s="392"/>
      <c r="Q57" s="392"/>
      <c r="R57" s="392"/>
      <c r="S57" s="392"/>
      <c r="T57" s="392"/>
      <c r="U57" s="393"/>
      <c r="V57" s="42" t="s">
        <v>97</v>
      </c>
      <c r="W57" s="43"/>
      <c r="X57" s="43"/>
      <c r="Y57" s="426" t="s">
        <v>108</v>
      </c>
      <c r="Z57" s="426"/>
      <c r="AA57" s="426"/>
      <c r="AB57" s="426"/>
      <c r="AC57" s="426"/>
      <c r="AD57" s="426"/>
      <c r="AE57" s="426"/>
      <c r="AF57" s="426"/>
      <c r="AG57" s="426"/>
      <c r="AH57" s="426"/>
      <c r="AI57" s="43"/>
      <c r="AJ57" s="43"/>
      <c r="AK57" s="44"/>
      <c r="AL57" s="427" t="s">
        <v>48</v>
      </c>
      <c r="AM57" s="427"/>
      <c r="AN57" s="428" t="s">
        <v>99</v>
      </c>
      <c r="AO57" s="428"/>
      <c r="AP57" s="428"/>
      <c r="AQ57" s="428"/>
      <c r="AR57" s="428"/>
      <c r="AS57" s="429"/>
    </row>
    <row r="58" spans="2:74" ht="13.9" customHeight="1" x14ac:dyDescent="0.2">
      <c r="B58" s="394"/>
      <c r="C58" s="395"/>
      <c r="D58" s="395"/>
      <c r="E58" s="395"/>
      <c r="F58" s="395"/>
      <c r="G58" s="395"/>
      <c r="H58" s="395"/>
      <c r="I58" s="396"/>
      <c r="J58" s="394"/>
      <c r="K58" s="395"/>
      <c r="L58" s="395"/>
      <c r="M58" s="395"/>
      <c r="N58" s="401"/>
      <c r="O58" s="404"/>
      <c r="P58" s="395"/>
      <c r="Q58" s="395"/>
      <c r="R58" s="395"/>
      <c r="S58" s="395"/>
      <c r="T58" s="395"/>
      <c r="U58" s="396"/>
      <c r="V58" s="430" t="s">
        <v>7</v>
      </c>
      <c r="W58" s="431"/>
      <c r="X58" s="431"/>
      <c r="Y58" s="432"/>
      <c r="Z58" s="436" t="s">
        <v>16</v>
      </c>
      <c r="AA58" s="437"/>
      <c r="AB58" s="437"/>
      <c r="AC58" s="438"/>
      <c r="AD58" s="442" t="s">
        <v>17</v>
      </c>
      <c r="AE58" s="443"/>
      <c r="AF58" s="443"/>
      <c r="AG58" s="444"/>
      <c r="AH58" s="448" t="s">
        <v>41</v>
      </c>
      <c r="AI58" s="449"/>
      <c r="AJ58" s="449"/>
      <c r="AK58" s="450"/>
      <c r="AL58" s="454" t="s">
        <v>49</v>
      </c>
      <c r="AM58" s="454"/>
      <c r="AN58" s="456" t="s">
        <v>19</v>
      </c>
      <c r="AO58" s="457"/>
      <c r="AP58" s="457"/>
      <c r="AQ58" s="457"/>
      <c r="AR58" s="458"/>
      <c r="AS58" s="459"/>
      <c r="AY58" s="84" t="s">
        <v>67</v>
      </c>
      <c r="AZ58" s="84" t="s">
        <v>67</v>
      </c>
      <c r="BA58" s="84" t="s">
        <v>65</v>
      </c>
      <c r="BB58" s="387" t="s">
        <v>66</v>
      </c>
      <c r="BC58" s="388"/>
    </row>
    <row r="59" spans="2:74" ht="13.9" customHeight="1" x14ac:dyDescent="0.2">
      <c r="B59" s="397"/>
      <c r="C59" s="398"/>
      <c r="D59" s="398"/>
      <c r="E59" s="398"/>
      <c r="F59" s="398"/>
      <c r="G59" s="398"/>
      <c r="H59" s="398"/>
      <c r="I59" s="399"/>
      <c r="J59" s="397"/>
      <c r="K59" s="398"/>
      <c r="L59" s="398"/>
      <c r="M59" s="398"/>
      <c r="N59" s="402"/>
      <c r="O59" s="405"/>
      <c r="P59" s="398"/>
      <c r="Q59" s="398"/>
      <c r="R59" s="398"/>
      <c r="S59" s="398"/>
      <c r="T59" s="398"/>
      <c r="U59" s="399"/>
      <c r="V59" s="433"/>
      <c r="W59" s="434"/>
      <c r="X59" s="434"/>
      <c r="Y59" s="435"/>
      <c r="Z59" s="439"/>
      <c r="AA59" s="440"/>
      <c r="AB59" s="440"/>
      <c r="AC59" s="441"/>
      <c r="AD59" s="445"/>
      <c r="AE59" s="446"/>
      <c r="AF59" s="446"/>
      <c r="AG59" s="447"/>
      <c r="AH59" s="451"/>
      <c r="AI59" s="452"/>
      <c r="AJ59" s="452"/>
      <c r="AK59" s="453"/>
      <c r="AL59" s="455"/>
      <c r="AM59" s="455"/>
      <c r="AN59" s="389"/>
      <c r="AO59" s="389"/>
      <c r="AP59" s="389"/>
      <c r="AQ59" s="389"/>
      <c r="AR59" s="389"/>
      <c r="AS59" s="390"/>
      <c r="AY59" s="89"/>
      <c r="AZ59" s="90" t="s">
        <v>62</v>
      </c>
      <c r="BA59" s="90" t="s">
        <v>64</v>
      </c>
      <c r="BB59" s="91" t="s">
        <v>63</v>
      </c>
      <c r="BC59" s="90" t="s">
        <v>62</v>
      </c>
      <c r="BL59" s="77" t="s">
        <v>68</v>
      </c>
      <c r="BM59" s="77" t="s">
        <v>42</v>
      </c>
    </row>
    <row r="60" spans="2:74" ht="18" customHeight="1" x14ac:dyDescent="0.2">
      <c r="B60" s="369"/>
      <c r="C60" s="370"/>
      <c r="D60" s="370"/>
      <c r="E60" s="370"/>
      <c r="F60" s="370"/>
      <c r="G60" s="370"/>
      <c r="H60" s="370"/>
      <c r="I60" s="371"/>
      <c r="J60" s="369"/>
      <c r="K60" s="370"/>
      <c r="L60" s="370"/>
      <c r="M60" s="370"/>
      <c r="N60" s="375"/>
      <c r="O60" s="65"/>
      <c r="P60" s="48" t="s">
        <v>31</v>
      </c>
      <c r="Q60" s="67"/>
      <c r="R60" s="48" t="s">
        <v>1</v>
      </c>
      <c r="S60" s="69"/>
      <c r="T60" s="377" t="s">
        <v>113</v>
      </c>
      <c r="U60" s="377"/>
      <c r="V60" s="378"/>
      <c r="W60" s="379"/>
      <c r="X60" s="379"/>
      <c r="Y60" s="49" t="s">
        <v>8</v>
      </c>
      <c r="Z60" s="139"/>
      <c r="AA60" s="140"/>
      <c r="AB60" s="140"/>
      <c r="AC60" s="141" t="s">
        <v>8</v>
      </c>
      <c r="AD60" s="139"/>
      <c r="AE60" s="140"/>
      <c r="AF60" s="140"/>
      <c r="AG60" s="142" t="s">
        <v>8</v>
      </c>
      <c r="AH60" s="365"/>
      <c r="AI60" s="366"/>
      <c r="AJ60" s="366"/>
      <c r="AK60" s="367"/>
      <c r="AL60" s="152"/>
      <c r="AM60" s="153"/>
      <c r="AN60" s="365"/>
      <c r="AO60" s="366"/>
      <c r="AP60" s="366"/>
      <c r="AQ60" s="366"/>
      <c r="AR60" s="366"/>
      <c r="AS60" s="143" t="s">
        <v>8</v>
      </c>
      <c r="AV60" s="101" t="str">
        <f>IF(OR(O60="",Q60=""),"", IF(O60&lt;20,DATE(O60+118,Q60,IF(S60="",1,S60)),DATE(O60+88,Q60,IF(S60="",1,S60))))</f>
        <v/>
      </c>
      <c r="AW60" s="102" t="e">
        <f>IF(AV60&lt;=#REF!,"昔",IF(AV60&lt;=#REF!,"上",IF(AV60&lt;=#REF!,"中","下")))</f>
        <v>#REF!</v>
      </c>
      <c r="AX60" s="9" t="e">
        <f>IF(AV60&lt;=#REF!,5,IF(AV60&lt;=#REF!,7,IF(AV60&lt;=#REF!,9,11)))</f>
        <v>#REF!</v>
      </c>
      <c r="AY60" s="103"/>
      <c r="AZ60" s="104"/>
      <c r="BA60" s="105">
        <f>AN60</f>
        <v>0</v>
      </c>
      <c r="BB60" s="104"/>
      <c r="BC60" s="104"/>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35【建築事業】（入力用）'!O60,VALUE(概算年度)='35【建築事業】（入力用）'!O61),IF('35【建築事業】（入力用）'!Q60=1,1,IF('35【建築事業】（入力用）'!Q60=2,2,IF('35【建築事業】（入力用）'!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2">
      <c r="B61" s="372"/>
      <c r="C61" s="373"/>
      <c r="D61" s="373"/>
      <c r="E61" s="373"/>
      <c r="F61" s="373"/>
      <c r="G61" s="373"/>
      <c r="H61" s="373"/>
      <c r="I61" s="374"/>
      <c r="J61" s="372"/>
      <c r="K61" s="373"/>
      <c r="L61" s="373"/>
      <c r="M61" s="373"/>
      <c r="N61" s="376"/>
      <c r="O61" s="66"/>
      <c r="P61" s="11" t="s">
        <v>0</v>
      </c>
      <c r="Q61" s="68"/>
      <c r="R61" s="11" t="s">
        <v>1</v>
      </c>
      <c r="S61" s="70"/>
      <c r="T61" s="380" t="s">
        <v>21</v>
      </c>
      <c r="U61" s="380"/>
      <c r="V61" s="381"/>
      <c r="W61" s="382"/>
      <c r="X61" s="382"/>
      <c r="Y61" s="383"/>
      <c r="Z61" s="384"/>
      <c r="AA61" s="385"/>
      <c r="AB61" s="385"/>
      <c r="AC61" s="385"/>
      <c r="AD61" s="384"/>
      <c r="AE61" s="385"/>
      <c r="AF61" s="385"/>
      <c r="AG61" s="386"/>
      <c r="AH61" s="341">
        <f>V61+Z61-AD61</f>
        <v>0</v>
      </c>
      <c r="AI61" s="341"/>
      <c r="AJ61" s="341"/>
      <c r="AK61" s="368"/>
      <c r="AL61" s="345" t="str">
        <f>IF(AH61&gt;0,0.23,"")</f>
        <v/>
      </c>
      <c r="AM61" s="346"/>
      <c r="AN61" s="342">
        <f>INT(AH61*0.23)</f>
        <v>0</v>
      </c>
      <c r="AO61" s="343"/>
      <c r="AP61" s="343"/>
      <c r="AQ61" s="343"/>
      <c r="AR61" s="343"/>
      <c r="AS61" s="144"/>
      <c r="AV61" s="101"/>
      <c r="AW61" s="102"/>
      <c r="AY61" s="111">
        <f>AH61</f>
        <v>0</v>
      </c>
      <c r="AZ61" s="112" t="e">
        <f>IF(AV60&lt;=#REF!,AH61,IF(AND(AV60&gt;=#REF!,AV60&lt;=#REF!),AH61*105/108,AH61))</f>
        <v>#REF!</v>
      </c>
      <c r="BA61" s="90"/>
      <c r="BB61" s="112" t="e">
        <f>IF($AL61="賃金で算定",0,INT(AY61*$AL61/100))</f>
        <v>#VALUE!</v>
      </c>
      <c r="BC61" s="112" t="e">
        <f>IF(AY61=AZ61,BB61,AZ61*$AL61/100)</f>
        <v>#REF!</v>
      </c>
      <c r="BL61" s="77" t="e">
        <f>IF(AY61=AZ61,0,1)</f>
        <v>#REF!</v>
      </c>
      <c r="BM61" s="77" t="e">
        <f>IF(BL61=1,AL61,"")</f>
        <v>#REF!</v>
      </c>
    </row>
    <row r="62" spans="2:74" ht="18" customHeight="1" x14ac:dyDescent="0.2">
      <c r="B62" s="369"/>
      <c r="C62" s="370"/>
      <c r="D62" s="370"/>
      <c r="E62" s="370"/>
      <c r="F62" s="370"/>
      <c r="G62" s="370"/>
      <c r="H62" s="370"/>
      <c r="I62" s="371"/>
      <c r="J62" s="369"/>
      <c r="K62" s="370"/>
      <c r="L62" s="370"/>
      <c r="M62" s="370"/>
      <c r="N62" s="375"/>
      <c r="O62" s="65"/>
      <c r="P62" s="48" t="s">
        <v>31</v>
      </c>
      <c r="Q62" s="67"/>
      <c r="R62" s="48" t="s">
        <v>1</v>
      </c>
      <c r="S62" s="69"/>
      <c r="T62" s="377" t="s">
        <v>113</v>
      </c>
      <c r="U62" s="377"/>
      <c r="V62" s="378"/>
      <c r="W62" s="379"/>
      <c r="X62" s="379"/>
      <c r="Y62" s="54"/>
      <c r="Z62" s="55"/>
      <c r="AA62" s="56"/>
      <c r="AB62" s="56"/>
      <c r="AC62" s="54"/>
      <c r="AD62" s="55"/>
      <c r="AE62" s="56"/>
      <c r="AF62" s="56"/>
      <c r="AG62" s="145"/>
      <c r="AH62" s="365"/>
      <c r="AI62" s="366"/>
      <c r="AJ62" s="366"/>
      <c r="AK62" s="367"/>
      <c r="AL62" s="152"/>
      <c r="AM62" s="153"/>
      <c r="AN62" s="365"/>
      <c r="AO62" s="366"/>
      <c r="AP62" s="366"/>
      <c r="AQ62" s="366"/>
      <c r="AR62" s="366"/>
      <c r="AS62" s="146"/>
      <c r="AV62" s="101" t="str">
        <f>IF(OR(O62="",Q62=""),"", IF(O62&lt;20,DATE(O62+118,Q62,IF(S62="",1,S62)),DATE(O62+88,Q62,IF(S62="",1,S62))))</f>
        <v/>
      </c>
      <c r="AW62" s="102" t="e">
        <f>IF(AV62&lt;=#REF!,"昔",IF(AV62&lt;=#REF!,"上",IF(AV62&lt;=#REF!,"中","下")))</f>
        <v>#REF!</v>
      </c>
      <c r="AX62" s="9" t="e">
        <f>IF(AV62&lt;=#REF!,5,IF(AV62&lt;=#REF!,7,IF(AV62&lt;=#REF!,9,11)))</f>
        <v>#REF!</v>
      </c>
      <c r="AY62" s="103"/>
      <c r="AZ62" s="104"/>
      <c r="BA62" s="105">
        <f t="shared" ref="BA62" si="11">AN62</f>
        <v>0</v>
      </c>
      <c r="BB62" s="104"/>
      <c r="BC62" s="104"/>
      <c r="BL62" s="77"/>
      <c r="BM62" s="77"/>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35【建築事業】（入力用）'!O62,VALUE(概算年度)='35【建築事業】（入力用）'!O63),IF('35【建築事業】（入力用）'!Q62=1,1,IF('35【建築事業】（入力用）'!Q62=2,2,IF('35【建築事業】（入力用）'!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2">
      <c r="B63" s="372"/>
      <c r="C63" s="373"/>
      <c r="D63" s="373"/>
      <c r="E63" s="373"/>
      <c r="F63" s="373"/>
      <c r="G63" s="373"/>
      <c r="H63" s="373"/>
      <c r="I63" s="374"/>
      <c r="J63" s="372"/>
      <c r="K63" s="373"/>
      <c r="L63" s="373"/>
      <c r="M63" s="373"/>
      <c r="N63" s="376"/>
      <c r="O63" s="66"/>
      <c r="P63" s="11" t="s">
        <v>0</v>
      </c>
      <c r="Q63" s="68"/>
      <c r="R63" s="11" t="s">
        <v>1</v>
      </c>
      <c r="S63" s="70"/>
      <c r="T63" s="380" t="s">
        <v>21</v>
      </c>
      <c r="U63" s="380"/>
      <c r="V63" s="381"/>
      <c r="W63" s="382"/>
      <c r="X63" s="382"/>
      <c r="Y63" s="383"/>
      <c r="Z63" s="384"/>
      <c r="AA63" s="385"/>
      <c r="AB63" s="385"/>
      <c r="AC63" s="385"/>
      <c r="AD63" s="384"/>
      <c r="AE63" s="385"/>
      <c r="AF63" s="385"/>
      <c r="AG63" s="386"/>
      <c r="AH63" s="341">
        <f>V63+Z63-AD63</f>
        <v>0</v>
      </c>
      <c r="AI63" s="341"/>
      <c r="AJ63" s="341"/>
      <c r="AK63" s="368"/>
      <c r="AL63" s="345" t="str">
        <f>IF(AH63&gt;0,0.23,"")</f>
        <v/>
      </c>
      <c r="AM63" s="346"/>
      <c r="AN63" s="342">
        <f>INT(AH63*0.23)</f>
        <v>0</v>
      </c>
      <c r="AO63" s="343"/>
      <c r="AP63" s="343"/>
      <c r="AQ63" s="343"/>
      <c r="AR63" s="343"/>
      <c r="AS63" s="144"/>
      <c r="AV63" s="101"/>
      <c r="AW63" s="102"/>
      <c r="AY63" s="111">
        <f t="shared" ref="AY63" si="12">AH63</f>
        <v>0</v>
      </c>
      <c r="AZ63" s="112" t="e">
        <f>IF(AV62&lt;=#REF!,AH63,IF(AND(AV62&gt;=#REF!,AV62&lt;=#REF!),AH63*105/108,AH63))</f>
        <v>#REF!</v>
      </c>
      <c r="BA63" s="90"/>
      <c r="BB63" s="112" t="e">
        <f t="shared" ref="BB63" si="13">IF($AL63="賃金で算定",0,INT(AY63*$AL63/100))</f>
        <v>#VALUE!</v>
      </c>
      <c r="BC63" s="112" t="e">
        <f>IF(AY63=AZ63,BB63,AZ63*$AL63/100)</f>
        <v>#REF!</v>
      </c>
      <c r="BL63" s="77" t="e">
        <f>IF(AY63=AZ63,0,1)</f>
        <v>#REF!</v>
      </c>
      <c r="BM63" s="77" t="e">
        <f>IF(BL63=1,AL63,"")</f>
        <v>#REF!</v>
      </c>
    </row>
    <row r="64" spans="2:74" ht="18" customHeight="1" x14ac:dyDescent="0.2">
      <c r="B64" s="369"/>
      <c r="C64" s="370"/>
      <c r="D64" s="370"/>
      <c r="E64" s="370"/>
      <c r="F64" s="370"/>
      <c r="G64" s="370"/>
      <c r="H64" s="370"/>
      <c r="I64" s="371"/>
      <c r="J64" s="369"/>
      <c r="K64" s="370"/>
      <c r="L64" s="370"/>
      <c r="M64" s="370"/>
      <c r="N64" s="375"/>
      <c r="O64" s="65"/>
      <c r="P64" s="48" t="s">
        <v>31</v>
      </c>
      <c r="Q64" s="67"/>
      <c r="R64" s="48" t="s">
        <v>1</v>
      </c>
      <c r="S64" s="69"/>
      <c r="T64" s="377" t="s">
        <v>113</v>
      </c>
      <c r="U64" s="377"/>
      <c r="V64" s="378"/>
      <c r="W64" s="379"/>
      <c r="X64" s="379"/>
      <c r="Y64" s="54"/>
      <c r="Z64" s="55"/>
      <c r="AA64" s="56"/>
      <c r="AB64" s="56"/>
      <c r="AC64" s="54"/>
      <c r="AD64" s="55"/>
      <c r="AE64" s="56"/>
      <c r="AF64" s="56"/>
      <c r="AG64" s="145"/>
      <c r="AH64" s="365"/>
      <c r="AI64" s="366"/>
      <c r="AJ64" s="366"/>
      <c r="AK64" s="367"/>
      <c r="AL64" s="152"/>
      <c r="AM64" s="153"/>
      <c r="AN64" s="365"/>
      <c r="AO64" s="366"/>
      <c r="AP64" s="366"/>
      <c r="AQ64" s="366"/>
      <c r="AR64" s="366"/>
      <c r="AS64" s="146"/>
      <c r="AV64" s="101" t="str">
        <f>IF(OR(O64="",Q64=""),"", IF(O64&lt;20,DATE(O64+118,Q64,IF(S64="",1,S64)),DATE(O64+88,Q64,IF(S64="",1,S64))))</f>
        <v/>
      </c>
      <c r="AW64" s="102" t="e">
        <f>IF(AV64&lt;=#REF!,"昔",IF(AV64&lt;=#REF!,"上",IF(AV64&lt;=#REF!,"中","下")))</f>
        <v>#REF!</v>
      </c>
      <c r="AX64" s="9" t="e">
        <f>IF(AV64&lt;=#REF!,5,IF(AV64&lt;=#REF!,7,IF(AV64&lt;=#REF!,9,11)))</f>
        <v>#REF!</v>
      </c>
      <c r="AY64" s="103"/>
      <c r="AZ64" s="104"/>
      <c r="BA64" s="105">
        <f t="shared" ref="BA64" si="14">AN64</f>
        <v>0</v>
      </c>
      <c r="BB64" s="104"/>
      <c r="BC64" s="104"/>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35【建築事業】（入力用）'!O64,VALUE(概算年度)='35【建築事業】（入力用）'!O65),IF('35【建築事業】（入力用）'!Q64=1,1,IF('35【建築事業】（入力用）'!Q64=2,2,IF('35【建築事業】（入力用）'!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2">
      <c r="B65" s="372"/>
      <c r="C65" s="373"/>
      <c r="D65" s="373"/>
      <c r="E65" s="373"/>
      <c r="F65" s="373"/>
      <c r="G65" s="373"/>
      <c r="H65" s="373"/>
      <c r="I65" s="374"/>
      <c r="J65" s="372"/>
      <c r="K65" s="373"/>
      <c r="L65" s="373"/>
      <c r="M65" s="373"/>
      <c r="N65" s="376"/>
      <c r="O65" s="66"/>
      <c r="P65" s="11" t="s">
        <v>0</v>
      </c>
      <c r="Q65" s="68"/>
      <c r="R65" s="11" t="s">
        <v>1</v>
      </c>
      <c r="S65" s="70"/>
      <c r="T65" s="380" t="s">
        <v>21</v>
      </c>
      <c r="U65" s="380"/>
      <c r="V65" s="381"/>
      <c r="W65" s="382"/>
      <c r="X65" s="382"/>
      <c r="Y65" s="383"/>
      <c r="Z65" s="381"/>
      <c r="AA65" s="382"/>
      <c r="AB65" s="382"/>
      <c r="AC65" s="382"/>
      <c r="AD65" s="381"/>
      <c r="AE65" s="382"/>
      <c r="AF65" s="382"/>
      <c r="AG65" s="383"/>
      <c r="AH65" s="341">
        <f>V65+Z65-AD65</f>
        <v>0</v>
      </c>
      <c r="AI65" s="341"/>
      <c r="AJ65" s="341"/>
      <c r="AK65" s="368"/>
      <c r="AL65" s="345" t="str">
        <f>IF(AH65&gt;0,0.23,"")</f>
        <v/>
      </c>
      <c r="AM65" s="346"/>
      <c r="AN65" s="342">
        <f>INT(AH65*0.23)</f>
        <v>0</v>
      </c>
      <c r="AO65" s="343"/>
      <c r="AP65" s="343"/>
      <c r="AQ65" s="343"/>
      <c r="AR65" s="343"/>
      <c r="AS65" s="144"/>
      <c r="AV65" s="101"/>
      <c r="AW65" s="102"/>
      <c r="AY65" s="111">
        <f t="shared" ref="AY65" si="15">AH65</f>
        <v>0</v>
      </c>
      <c r="AZ65" s="112" t="e">
        <f>IF(AV64&lt;=#REF!,AH65,IF(AND(AV64&gt;=#REF!,AV64&lt;=#REF!),AH65*105/108,AH65))</f>
        <v>#REF!</v>
      </c>
      <c r="BA65" s="90"/>
      <c r="BB65" s="112" t="e">
        <f t="shared" ref="BB65" si="16">IF($AL65="賃金で算定",0,INT(AY65*$AL65/100))</f>
        <v>#VALUE!</v>
      </c>
      <c r="BC65" s="112" t="e">
        <f>IF(AY65=AZ65,BB65,AZ65*$AL65/100)</f>
        <v>#REF!</v>
      </c>
      <c r="BL65" s="77" t="e">
        <f>IF(AY65=AZ65,0,1)</f>
        <v>#REF!</v>
      </c>
      <c r="BM65" s="77" t="e">
        <f>IF(BL65=1,AL65,"")</f>
        <v>#REF!</v>
      </c>
    </row>
    <row r="66" spans="2:74" ht="18" customHeight="1" x14ac:dyDescent="0.2">
      <c r="B66" s="369"/>
      <c r="C66" s="370"/>
      <c r="D66" s="370"/>
      <c r="E66" s="370"/>
      <c r="F66" s="370"/>
      <c r="G66" s="370"/>
      <c r="H66" s="370"/>
      <c r="I66" s="371"/>
      <c r="J66" s="369"/>
      <c r="K66" s="370"/>
      <c r="L66" s="370"/>
      <c r="M66" s="370"/>
      <c r="N66" s="375"/>
      <c r="O66" s="65"/>
      <c r="P66" s="48" t="s">
        <v>31</v>
      </c>
      <c r="Q66" s="67"/>
      <c r="R66" s="48" t="s">
        <v>1</v>
      </c>
      <c r="S66" s="69"/>
      <c r="T66" s="377" t="s">
        <v>113</v>
      </c>
      <c r="U66" s="377"/>
      <c r="V66" s="378"/>
      <c r="W66" s="379"/>
      <c r="X66" s="379"/>
      <c r="Y66" s="25"/>
      <c r="Z66" s="59"/>
      <c r="AA66" s="36"/>
      <c r="AB66" s="36"/>
      <c r="AC66" s="25"/>
      <c r="AD66" s="59"/>
      <c r="AE66" s="36"/>
      <c r="AF66" s="36"/>
      <c r="AG66" s="147"/>
      <c r="AH66" s="365"/>
      <c r="AI66" s="366"/>
      <c r="AJ66" s="366"/>
      <c r="AK66" s="367"/>
      <c r="AL66" s="152"/>
      <c r="AM66" s="153"/>
      <c r="AN66" s="365"/>
      <c r="AO66" s="366"/>
      <c r="AP66" s="366"/>
      <c r="AQ66" s="366"/>
      <c r="AR66" s="366"/>
      <c r="AS66" s="146"/>
      <c r="AV66" s="101" t="str">
        <f>IF(OR(O66="",Q66=""),"", IF(O66&lt;20,DATE(O66+118,Q66,IF(S66="",1,S66)),DATE(O66+88,Q66,IF(S66="",1,S66))))</f>
        <v/>
      </c>
      <c r="AW66" s="102" t="e">
        <f>IF(AV66&lt;=#REF!,"昔",IF(AV66&lt;=#REF!,"上",IF(AV66&lt;=#REF!,"中","下")))</f>
        <v>#REF!</v>
      </c>
      <c r="AX66" s="9" t="e">
        <f>IF(AV66&lt;=#REF!,5,IF(AV66&lt;=#REF!,7,IF(AV66&lt;=#REF!,9,11)))</f>
        <v>#REF!</v>
      </c>
      <c r="AY66" s="103"/>
      <c r="AZ66" s="104"/>
      <c r="BA66" s="105">
        <f t="shared" ref="BA66" si="17">AN66</f>
        <v>0</v>
      </c>
      <c r="BB66" s="104"/>
      <c r="BC66" s="104"/>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35【建築事業】（入力用）'!O66,VALUE(概算年度)='35【建築事業】（入力用）'!O67),IF('35【建築事業】（入力用）'!Q66=1,1,IF('35【建築事業】（入力用）'!Q66=2,2,IF('35【建築事業】（入力用）'!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2">
      <c r="B67" s="372"/>
      <c r="C67" s="373"/>
      <c r="D67" s="373"/>
      <c r="E67" s="373"/>
      <c r="F67" s="373"/>
      <c r="G67" s="373"/>
      <c r="H67" s="373"/>
      <c r="I67" s="374"/>
      <c r="J67" s="372"/>
      <c r="K67" s="373"/>
      <c r="L67" s="373"/>
      <c r="M67" s="373"/>
      <c r="N67" s="376"/>
      <c r="O67" s="66"/>
      <c r="P67" s="11" t="s">
        <v>0</v>
      </c>
      <c r="Q67" s="68"/>
      <c r="R67" s="11" t="s">
        <v>1</v>
      </c>
      <c r="S67" s="70"/>
      <c r="T67" s="380" t="s">
        <v>21</v>
      </c>
      <c r="U67" s="380"/>
      <c r="V67" s="381"/>
      <c r="W67" s="382"/>
      <c r="X67" s="382"/>
      <c r="Y67" s="383"/>
      <c r="Z67" s="384"/>
      <c r="AA67" s="385"/>
      <c r="AB67" s="385"/>
      <c r="AC67" s="385"/>
      <c r="AD67" s="384"/>
      <c r="AE67" s="385"/>
      <c r="AF67" s="385"/>
      <c r="AG67" s="386"/>
      <c r="AH67" s="341">
        <f>V67+Z67-AD67</f>
        <v>0</v>
      </c>
      <c r="AI67" s="341"/>
      <c r="AJ67" s="341"/>
      <c r="AK67" s="368"/>
      <c r="AL67" s="345" t="str">
        <f>IF(AH67&gt;0,0.23,"")</f>
        <v/>
      </c>
      <c r="AM67" s="346"/>
      <c r="AN67" s="342">
        <f>INT(AH67*0.23)</f>
        <v>0</v>
      </c>
      <c r="AO67" s="343"/>
      <c r="AP67" s="343"/>
      <c r="AQ67" s="343"/>
      <c r="AR67" s="343"/>
      <c r="AS67" s="144"/>
      <c r="AV67" s="101"/>
      <c r="AW67" s="102"/>
      <c r="AY67" s="111">
        <f t="shared" ref="AY67" si="18">AH67</f>
        <v>0</v>
      </c>
      <c r="AZ67" s="112" t="e">
        <f>IF(AV66&lt;=#REF!,AH67,IF(AND(AV66&gt;=#REF!,AV66&lt;=#REF!),AH67*105/108,AH67))</f>
        <v>#REF!</v>
      </c>
      <c r="BA67" s="90"/>
      <c r="BB67" s="112" t="e">
        <f t="shared" ref="BB67" si="19">IF($AL67="賃金で算定",0,INT(AY67*$AL67/100))</f>
        <v>#VALUE!</v>
      </c>
      <c r="BC67" s="112" t="e">
        <f>IF(AY67=AZ67,BB67,AZ67*$AL67/100)</f>
        <v>#REF!</v>
      </c>
      <c r="BL67" s="77" t="e">
        <f>IF(AY67=AZ67,0,1)</f>
        <v>#REF!</v>
      </c>
      <c r="BM67" s="77" t="e">
        <f>IF(BL67=1,AL67,"")</f>
        <v>#REF!</v>
      </c>
    </row>
    <row r="68" spans="2:74" ht="18" customHeight="1" x14ac:dyDescent="0.2">
      <c r="B68" s="369"/>
      <c r="C68" s="370"/>
      <c r="D68" s="370"/>
      <c r="E68" s="370"/>
      <c r="F68" s="370"/>
      <c r="G68" s="370"/>
      <c r="H68" s="370"/>
      <c r="I68" s="371"/>
      <c r="J68" s="369"/>
      <c r="K68" s="370"/>
      <c r="L68" s="370"/>
      <c r="M68" s="370"/>
      <c r="N68" s="375"/>
      <c r="O68" s="65"/>
      <c r="P68" s="48" t="s">
        <v>31</v>
      </c>
      <c r="Q68" s="67"/>
      <c r="R68" s="48" t="s">
        <v>1</v>
      </c>
      <c r="S68" s="69"/>
      <c r="T68" s="377" t="s">
        <v>113</v>
      </c>
      <c r="U68" s="377"/>
      <c r="V68" s="378"/>
      <c r="W68" s="379"/>
      <c r="X68" s="379"/>
      <c r="Y68" s="54"/>
      <c r="Z68" s="55"/>
      <c r="AA68" s="56"/>
      <c r="AB68" s="56"/>
      <c r="AC68" s="54"/>
      <c r="AD68" s="55"/>
      <c r="AE68" s="56"/>
      <c r="AF68" s="56"/>
      <c r="AG68" s="145"/>
      <c r="AH68" s="365"/>
      <c r="AI68" s="366"/>
      <c r="AJ68" s="366"/>
      <c r="AK68" s="367"/>
      <c r="AL68" s="152"/>
      <c r="AM68" s="153"/>
      <c r="AN68" s="365"/>
      <c r="AO68" s="366"/>
      <c r="AP68" s="366"/>
      <c r="AQ68" s="366"/>
      <c r="AR68" s="366"/>
      <c r="AS68" s="146"/>
      <c r="AV68" s="101" t="str">
        <f>IF(OR(O68="",Q68=""),"", IF(O68&lt;20,DATE(O68+118,Q68,IF(S68="",1,S68)),DATE(O68+88,Q68,IF(S68="",1,S68))))</f>
        <v/>
      </c>
      <c r="AW68" s="102" t="e">
        <f>IF(AV68&lt;=#REF!,"昔",IF(AV68&lt;=#REF!,"上",IF(AV68&lt;=#REF!,"中","下")))</f>
        <v>#REF!</v>
      </c>
      <c r="AX68" s="9" t="e">
        <f>IF(AV68&lt;=#REF!,5,IF(AV68&lt;=#REF!,7,IF(AV68&lt;=#REF!,9,11)))</f>
        <v>#REF!</v>
      </c>
      <c r="AY68" s="103"/>
      <c r="AZ68" s="104"/>
      <c r="BA68" s="105">
        <f t="shared" ref="BA68" si="20">AN68</f>
        <v>0</v>
      </c>
      <c r="BB68" s="104"/>
      <c r="BC68" s="104"/>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35【建築事業】（入力用）'!O68,VALUE(概算年度)='35【建築事業】（入力用）'!O69),IF('35【建築事業】（入力用）'!Q68=1,1,IF('35【建築事業】（入力用）'!Q68=2,2,IF('35【建築事業】（入力用）'!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2">
      <c r="B69" s="372"/>
      <c r="C69" s="373"/>
      <c r="D69" s="373"/>
      <c r="E69" s="373"/>
      <c r="F69" s="373"/>
      <c r="G69" s="373"/>
      <c r="H69" s="373"/>
      <c r="I69" s="374"/>
      <c r="J69" s="372"/>
      <c r="K69" s="373"/>
      <c r="L69" s="373"/>
      <c r="M69" s="373"/>
      <c r="N69" s="376"/>
      <c r="O69" s="66"/>
      <c r="P69" s="11" t="s">
        <v>0</v>
      </c>
      <c r="Q69" s="68"/>
      <c r="R69" s="11" t="s">
        <v>1</v>
      </c>
      <c r="S69" s="70"/>
      <c r="T69" s="380" t="s">
        <v>21</v>
      </c>
      <c r="U69" s="380"/>
      <c r="V69" s="381"/>
      <c r="W69" s="382"/>
      <c r="X69" s="382"/>
      <c r="Y69" s="383"/>
      <c r="Z69" s="381"/>
      <c r="AA69" s="382"/>
      <c r="AB69" s="382"/>
      <c r="AC69" s="382"/>
      <c r="AD69" s="384"/>
      <c r="AE69" s="385"/>
      <c r="AF69" s="385"/>
      <c r="AG69" s="386"/>
      <c r="AH69" s="341">
        <f>V69+Z69-AD69</f>
        <v>0</v>
      </c>
      <c r="AI69" s="341"/>
      <c r="AJ69" s="341"/>
      <c r="AK69" s="368"/>
      <c r="AL69" s="345" t="str">
        <f>IF(AH69&gt;0,0.23,"")</f>
        <v/>
      </c>
      <c r="AM69" s="346"/>
      <c r="AN69" s="342">
        <f>INT(AH69*0.23)</f>
        <v>0</v>
      </c>
      <c r="AO69" s="343"/>
      <c r="AP69" s="343"/>
      <c r="AQ69" s="343"/>
      <c r="AR69" s="343"/>
      <c r="AS69" s="144"/>
      <c r="AV69" s="101"/>
      <c r="AW69" s="102"/>
      <c r="AY69" s="111">
        <f t="shared" ref="AY69" si="21">AH69</f>
        <v>0</v>
      </c>
      <c r="AZ69" s="112" t="e">
        <f>IF(AV68&lt;=#REF!,AH69,IF(AND(AV68&gt;=#REF!,AV68&lt;=#REF!),AH69*105/108,AH69))</f>
        <v>#REF!</v>
      </c>
      <c r="BA69" s="90"/>
      <c r="BB69" s="112" t="e">
        <f t="shared" ref="BB69" si="22">IF($AL69="賃金で算定",0,INT(AY69*$AL69/100))</f>
        <v>#VALUE!</v>
      </c>
      <c r="BC69" s="112" t="e">
        <f>IF(AY69=AZ69,BB69,AZ69*$AL69/100)</f>
        <v>#REF!</v>
      </c>
      <c r="BL69" s="77" t="e">
        <f>IF(AY69=AZ69,0,1)</f>
        <v>#REF!</v>
      </c>
      <c r="BM69" s="77" t="e">
        <f>IF(BL69=1,AL69,"")</f>
        <v>#REF!</v>
      </c>
    </row>
    <row r="70" spans="2:74" ht="18" customHeight="1" x14ac:dyDescent="0.2">
      <c r="B70" s="369"/>
      <c r="C70" s="370"/>
      <c r="D70" s="370"/>
      <c r="E70" s="370"/>
      <c r="F70" s="370"/>
      <c r="G70" s="370"/>
      <c r="H70" s="370"/>
      <c r="I70" s="371"/>
      <c r="J70" s="369"/>
      <c r="K70" s="370"/>
      <c r="L70" s="370"/>
      <c r="M70" s="370"/>
      <c r="N70" s="375"/>
      <c r="O70" s="65"/>
      <c r="P70" s="48" t="s">
        <v>31</v>
      </c>
      <c r="Q70" s="67"/>
      <c r="R70" s="48" t="s">
        <v>1</v>
      </c>
      <c r="S70" s="69"/>
      <c r="T70" s="377" t="s">
        <v>113</v>
      </c>
      <c r="U70" s="377"/>
      <c r="V70" s="378"/>
      <c r="W70" s="379"/>
      <c r="X70" s="379"/>
      <c r="Y70" s="54"/>
      <c r="Z70" s="55"/>
      <c r="AA70" s="56"/>
      <c r="AB70" s="56"/>
      <c r="AC70" s="54"/>
      <c r="AD70" s="55"/>
      <c r="AE70" s="56"/>
      <c r="AF70" s="56"/>
      <c r="AG70" s="145"/>
      <c r="AH70" s="365"/>
      <c r="AI70" s="366"/>
      <c r="AJ70" s="366"/>
      <c r="AK70" s="367"/>
      <c r="AL70" s="152"/>
      <c r="AM70" s="153"/>
      <c r="AN70" s="365"/>
      <c r="AO70" s="366"/>
      <c r="AP70" s="366"/>
      <c r="AQ70" s="366"/>
      <c r="AR70" s="366"/>
      <c r="AS70" s="146"/>
      <c r="AV70" s="101" t="str">
        <f>IF(OR(O70="",Q70=""),"", IF(O70&lt;20,DATE(O70+118,Q70,IF(S70="",1,S70)),DATE(O70+88,Q70,IF(S70="",1,S70))))</f>
        <v/>
      </c>
      <c r="AW70" s="102" t="e">
        <f>IF(AV70&lt;=#REF!,"昔",IF(AV70&lt;=#REF!,"上",IF(AV70&lt;=#REF!,"中","下")))</f>
        <v>#REF!</v>
      </c>
      <c r="AX70" s="9" t="e">
        <f>IF(AV70&lt;=#REF!,5,IF(AV70&lt;=#REF!,7,IF(AV70&lt;=#REF!,9,11)))</f>
        <v>#REF!</v>
      </c>
      <c r="AY70" s="103"/>
      <c r="AZ70" s="104"/>
      <c r="BA70" s="105">
        <f t="shared" ref="BA70" si="23">AN70</f>
        <v>0</v>
      </c>
      <c r="BB70" s="104"/>
      <c r="BC70" s="104"/>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35【建築事業】（入力用）'!O70,VALUE(概算年度)='35【建築事業】（入力用）'!O71),IF('35【建築事業】（入力用）'!Q70=1,1,IF('35【建築事業】（入力用）'!Q70=2,2,IF('35【建築事業】（入力用）'!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2">
      <c r="B71" s="372"/>
      <c r="C71" s="373"/>
      <c r="D71" s="373"/>
      <c r="E71" s="373"/>
      <c r="F71" s="373"/>
      <c r="G71" s="373"/>
      <c r="H71" s="373"/>
      <c r="I71" s="374"/>
      <c r="J71" s="372"/>
      <c r="K71" s="373"/>
      <c r="L71" s="373"/>
      <c r="M71" s="373"/>
      <c r="N71" s="376"/>
      <c r="O71" s="66"/>
      <c r="P71" s="11" t="s">
        <v>0</v>
      </c>
      <c r="Q71" s="68"/>
      <c r="R71" s="11" t="s">
        <v>1</v>
      </c>
      <c r="S71" s="70"/>
      <c r="T71" s="380" t="s">
        <v>21</v>
      </c>
      <c r="U71" s="380"/>
      <c r="V71" s="381"/>
      <c r="W71" s="382"/>
      <c r="X71" s="382"/>
      <c r="Y71" s="383"/>
      <c r="Z71" s="381"/>
      <c r="AA71" s="382"/>
      <c r="AB71" s="382"/>
      <c r="AC71" s="382"/>
      <c r="AD71" s="384"/>
      <c r="AE71" s="385"/>
      <c r="AF71" s="385"/>
      <c r="AG71" s="386"/>
      <c r="AH71" s="341">
        <f>V71+Z71-AD71</f>
        <v>0</v>
      </c>
      <c r="AI71" s="341"/>
      <c r="AJ71" s="341"/>
      <c r="AK71" s="368"/>
      <c r="AL71" s="345" t="str">
        <f>IF(AH71&gt;0,0.23,"")</f>
        <v/>
      </c>
      <c r="AM71" s="346"/>
      <c r="AN71" s="342">
        <f>INT(AH71*0.23)</f>
        <v>0</v>
      </c>
      <c r="AO71" s="343"/>
      <c r="AP71" s="343"/>
      <c r="AQ71" s="343"/>
      <c r="AR71" s="343"/>
      <c r="AS71" s="144"/>
      <c r="AV71" s="101"/>
      <c r="AW71" s="102"/>
      <c r="AY71" s="111">
        <f t="shared" ref="AY71" si="24">AH71</f>
        <v>0</v>
      </c>
      <c r="AZ71" s="112" t="e">
        <f>IF(AV70&lt;=#REF!,AH71,IF(AND(AV70&gt;=#REF!,AV70&lt;=#REF!),AH71*105/108,AH71))</f>
        <v>#REF!</v>
      </c>
      <c r="BA71" s="90"/>
      <c r="BB71" s="112" t="e">
        <f t="shared" ref="BB71" si="25">IF($AL71="賃金で算定",0,INT(AY71*$AL71/100))</f>
        <v>#VALUE!</v>
      </c>
      <c r="BC71" s="112" t="e">
        <f>IF(AY71=AZ71,BB71,AZ71*$AL71/100)</f>
        <v>#REF!</v>
      </c>
      <c r="BL71" s="77" t="e">
        <f>IF(AY71=AZ71,0,1)</f>
        <v>#REF!</v>
      </c>
      <c r="BM71" s="77" t="e">
        <f>IF(BL71=1,AL71,"")</f>
        <v>#REF!</v>
      </c>
    </row>
    <row r="72" spans="2:74" ht="18" customHeight="1" x14ac:dyDescent="0.2">
      <c r="B72" s="369"/>
      <c r="C72" s="370"/>
      <c r="D72" s="370"/>
      <c r="E72" s="370"/>
      <c r="F72" s="370"/>
      <c r="G72" s="370"/>
      <c r="H72" s="370"/>
      <c r="I72" s="371"/>
      <c r="J72" s="369"/>
      <c r="K72" s="370"/>
      <c r="L72" s="370"/>
      <c r="M72" s="370"/>
      <c r="N72" s="375"/>
      <c r="O72" s="65"/>
      <c r="P72" s="48" t="s">
        <v>31</v>
      </c>
      <c r="Q72" s="67"/>
      <c r="R72" s="48" t="s">
        <v>1</v>
      </c>
      <c r="S72" s="69"/>
      <c r="T72" s="377" t="s">
        <v>113</v>
      </c>
      <c r="U72" s="377"/>
      <c r="V72" s="378"/>
      <c r="W72" s="379"/>
      <c r="X72" s="379"/>
      <c r="Y72" s="54"/>
      <c r="Z72" s="55"/>
      <c r="AA72" s="56"/>
      <c r="AB72" s="56"/>
      <c r="AC72" s="54"/>
      <c r="AD72" s="55"/>
      <c r="AE72" s="56"/>
      <c r="AF72" s="56"/>
      <c r="AG72" s="145"/>
      <c r="AH72" s="365"/>
      <c r="AI72" s="366"/>
      <c r="AJ72" s="366"/>
      <c r="AK72" s="367"/>
      <c r="AL72" s="152"/>
      <c r="AM72" s="153"/>
      <c r="AN72" s="365"/>
      <c r="AO72" s="366"/>
      <c r="AP72" s="366"/>
      <c r="AQ72" s="366"/>
      <c r="AR72" s="366"/>
      <c r="AS72" s="146"/>
      <c r="AV72" s="101" t="str">
        <f>IF(OR(O72="",Q72=""),"", IF(O72&lt;20,DATE(O72+118,Q72,IF(S72="",1,S72)),DATE(O72+88,Q72,IF(S72="",1,S72))))</f>
        <v/>
      </c>
      <c r="AW72" s="102" t="e">
        <f>IF(AV72&lt;=#REF!,"昔",IF(AV72&lt;=#REF!,"上",IF(AV72&lt;=#REF!,"中","下")))</f>
        <v>#REF!</v>
      </c>
      <c r="AX72" s="9" t="e">
        <f>IF(AV72&lt;=#REF!,5,IF(AV72&lt;=#REF!,7,IF(AV72&lt;=#REF!,9,11)))</f>
        <v>#REF!</v>
      </c>
      <c r="AY72" s="103"/>
      <c r="AZ72" s="104"/>
      <c r="BA72" s="105">
        <f t="shared" ref="BA72" si="26">AN72</f>
        <v>0</v>
      </c>
      <c r="BB72" s="104"/>
      <c r="BC72" s="104"/>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35【建築事業】（入力用）'!O72,VALUE(概算年度)='35【建築事業】（入力用）'!O73),IF('35【建築事業】（入力用）'!Q72=1,1,IF('35【建築事業】（入力用）'!Q72=2,2,IF('35【建築事業】（入力用）'!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2">
      <c r="B73" s="372"/>
      <c r="C73" s="373"/>
      <c r="D73" s="373"/>
      <c r="E73" s="373"/>
      <c r="F73" s="373"/>
      <c r="G73" s="373"/>
      <c r="H73" s="373"/>
      <c r="I73" s="374"/>
      <c r="J73" s="372"/>
      <c r="K73" s="373"/>
      <c r="L73" s="373"/>
      <c r="M73" s="373"/>
      <c r="N73" s="376"/>
      <c r="O73" s="66"/>
      <c r="P73" s="11" t="s">
        <v>0</v>
      </c>
      <c r="Q73" s="68"/>
      <c r="R73" s="11" t="s">
        <v>1</v>
      </c>
      <c r="S73" s="70"/>
      <c r="T73" s="380" t="s">
        <v>21</v>
      </c>
      <c r="U73" s="380"/>
      <c r="V73" s="381"/>
      <c r="W73" s="382"/>
      <c r="X73" s="382"/>
      <c r="Y73" s="383"/>
      <c r="Z73" s="381"/>
      <c r="AA73" s="382"/>
      <c r="AB73" s="382"/>
      <c r="AC73" s="382"/>
      <c r="AD73" s="384"/>
      <c r="AE73" s="385"/>
      <c r="AF73" s="385"/>
      <c r="AG73" s="386"/>
      <c r="AH73" s="341">
        <f>V73+Z73-AD73</f>
        <v>0</v>
      </c>
      <c r="AI73" s="341"/>
      <c r="AJ73" s="341"/>
      <c r="AK73" s="368"/>
      <c r="AL73" s="345" t="str">
        <f>IF(AH73&gt;0,0.23,"")</f>
        <v/>
      </c>
      <c r="AM73" s="346"/>
      <c r="AN73" s="342">
        <f>INT(AH73*0.23)</f>
        <v>0</v>
      </c>
      <c r="AO73" s="343"/>
      <c r="AP73" s="343"/>
      <c r="AQ73" s="343"/>
      <c r="AR73" s="343"/>
      <c r="AS73" s="144"/>
      <c r="AV73" s="101"/>
      <c r="AW73" s="102"/>
      <c r="AY73" s="111">
        <f t="shared" ref="AY73" si="27">AH73</f>
        <v>0</v>
      </c>
      <c r="AZ73" s="112" t="e">
        <f>IF(AV72&lt;=#REF!,AH73,IF(AND(AV72&gt;=#REF!,AV72&lt;=#REF!),AH73*105/108,AH73))</f>
        <v>#REF!</v>
      </c>
      <c r="BA73" s="90"/>
      <c r="BB73" s="112" t="e">
        <f t="shared" ref="BB73" si="28">IF($AL73="賃金で算定",0,INT(AY73*$AL73/100))</f>
        <v>#VALUE!</v>
      </c>
      <c r="BC73" s="112" t="e">
        <f>IF(AY73=AZ73,BB73,AZ73*$AL73/100)</f>
        <v>#REF!</v>
      </c>
      <c r="BL73" s="77" t="e">
        <f>IF(AY73=AZ73,0,1)</f>
        <v>#REF!</v>
      </c>
      <c r="BM73" s="77" t="e">
        <f>IF(BL73=1,AL73,"")</f>
        <v>#REF!</v>
      </c>
    </row>
    <row r="74" spans="2:74" ht="18" customHeight="1" x14ac:dyDescent="0.2">
      <c r="B74" s="369"/>
      <c r="C74" s="370"/>
      <c r="D74" s="370"/>
      <c r="E74" s="370"/>
      <c r="F74" s="370"/>
      <c r="G74" s="370"/>
      <c r="H74" s="370"/>
      <c r="I74" s="371"/>
      <c r="J74" s="369"/>
      <c r="K74" s="370"/>
      <c r="L74" s="370"/>
      <c r="M74" s="370"/>
      <c r="N74" s="375"/>
      <c r="O74" s="65"/>
      <c r="P74" s="48" t="s">
        <v>31</v>
      </c>
      <c r="Q74" s="67"/>
      <c r="R74" s="48" t="s">
        <v>1</v>
      </c>
      <c r="S74" s="69"/>
      <c r="T74" s="377" t="s">
        <v>113</v>
      </c>
      <c r="U74" s="377"/>
      <c r="V74" s="378"/>
      <c r="W74" s="379"/>
      <c r="X74" s="379"/>
      <c r="Y74" s="54"/>
      <c r="Z74" s="55"/>
      <c r="AA74" s="56"/>
      <c r="AB74" s="56"/>
      <c r="AC74" s="54"/>
      <c r="AD74" s="55"/>
      <c r="AE74" s="56"/>
      <c r="AF74" s="56"/>
      <c r="AG74" s="145"/>
      <c r="AH74" s="365"/>
      <c r="AI74" s="366"/>
      <c r="AJ74" s="366"/>
      <c r="AK74" s="367"/>
      <c r="AL74" s="152"/>
      <c r="AM74" s="153"/>
      <c r="AN74" s="365"/>
      <c r="AO74" s="366"/>
      <c r="AP74" s="366"/>
      <c r="AQ74" s="366"/>
      <c r="AR74" s="366"/>
      <c r="AS74" s="146"/>
      <c r="AV74" s="101" t="str">
        <f>IF(OR(O74="",Q74=""),"", IF(O74&lt;20,DATE(O74+118,Q74,IF(S74="",1,S74)),DATE(O74+88,Q74,IF(S74="",1,S74))))</f>
        <v/>
      </c>
      <c r="AW74" s="102" t="e">
        <f>IF(AV74&lt;=#REF!,"昔",IF(AV74&lt;=#REF!,"上",IF(AV74&lt;=#REF!,"中","下")))</f>
        <v>#REF!</v>
      </c>
      <c r="AX74" s="9" t="e">
        <f>IF(AV74&lt;=#REF!,5,IF(AV74&lt;=#REF!,7,IF(AV74&lt;=#REF!,9,11)))</f>
        <v>#REF!</v>
      </c>
      <c r="AY74" s="103"/>
      <c r="AZ74" s="104"/>
      <c r="BA74" s="105">
        <f t="shared" ref="BA74" si="29">AN74</f>
        <v>0</v>
      </c>
      <c r="BB74" s="104"/>
      <c r="BC74" s="104"/>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35【建築事業】（入力用）'!O74,VALUE(概算年度)='35【建築事業】（入力用）'!O75),IF('35【建築事業】（入力用）'!Q74=1,1,IF('35【建築事業】（入力用）'!Q74=2,2,IF('35【建築事業】（入力用）'!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2">
      <c r="B75" s="372"/>
      <c r="C75" s="373"/>
      <c r="D75" s="373"/>
      <c r="E75" s="373"/>
      <c r="F75" s="373"/>
      <c r="G75" s="373"/>
      <c r="H75" s="373"/>
      <c r="I75" s="374"/>
      <c r="J75" s="372"/>
      <c r="K75" s="373"/>
      <c r="L75" s="373"/>
      <c r="M75" s="373"/>
      <c r="N75" s="376"/>
      <c r="O75" s="66"/>
      <c r="P75" s="11" t="s">
        <v>0</v>
      </c>
      <c r="Q75" s="68"/>
      <c r="R75" s="11" t="s">
        <v>1</v>
      </c>
      <c r="S75" s="70"/>
      <c r="T75" s="380" t="s">
        <v>21</v>
      </c>
      <c r="U75" s="380"/>
      <c r="V75" s="381"/>
      <c r="W75" s="382"/>
      <c r="X75" s="382"/>
      <c r="Y75" s="383"/>
      <c r="Z75" s="381"/>
      <c r="AA75" s="382"/>
      <c r="AB75" s="382"/>
      <c r="AC75" s="382"/>
      <c r="AD75" s="384"/>
      <c r="AE75" s="385"/>
      <c r="AF75" s="385"/>
      <c r="AG75" s="386"/>
      <c r="AH75" s="341">
        <f>V75+Z75-AD75</f>
        <v>0</v>
      </c>
      <c r="AI75" s="341"/>
      <c r="AJ75" s="341"/>
      <c r="AK75" s="368"/>
      <c r="AL75" s="345" t="str">
        <f>IF(AH75&gt;0,0.23,"")</f>
        <v/>
      </c>
      <c r="AM75" s="346"/>
      <c r="AN75" s="342">
        <f>INT(AH75*0.23)</f>
        <v>0</v>
      </c>
      <c r="AO75" s="343"/>
      <c r="AP75" s="343"/>
      <c r="AQ75" s="343"/>
      <c r="AR75" s="343"/>
      <c r="AS75" s="144"/>
      <c r="AV75" s="101"/>
      <c r="AW75" s="102"/>
      <c r="AY75" s="111">
        <f t="shared" ref="AY75" si="30">AH75</f>
        <v>0</v>
      </c>
      <c r="AZ75" s="112" t="e">
        <f>IF(AV74&lt;=#REF!,AH75,IF(AND(AV74&gt;=#REF!,AV74&lt;=#REF!),AH75*105/108,AH75))</f>
        <v>#REF!</v>
      </c>
      <c r="BA75" s="90"/>
      <c r="BB75" s="112" t="e">
        <f t="shared" ref="BB75" si="31">IF($AL75="賃金で算定",0,INT(AY75*$AL75/100))</f>
        <v>#VALUE!</v>
      </c>
      <c r="BC75" s="112" t="e">
        <f>IF(AY75=AZ75,BB75,AZ75*$AL75/100)</f>
        <v>#REF!</v>
      </c>
      <c r="BL75" s="77" t="e">
        <f>IF(AY75=AZ75,0,1)</f>
        <v>#REF!</v>
      </c>
      <c r="BM75" s="77" t="e">
        <f>IF(BL75=1,AL75,"")</f>
        <v>#REF!</v>
      </c>
    </row>
    <row r="76" spans="2:74" ht="18" customHeight="1" x14ac:dyDescent="0.2">
      <c r="B76" s="369"/>
      <c r="C76" s="370"/>
      <c r="D76" s="370"/>
      <c r="E76" s="370"/>
      <c r="F76" s="370"/>
      <c r="G76" s="370"/>
      <c r="H76" s="370"/>
      <c r="I76" s="371"/>
      <c r="J76" s="369"/>
      <c r="K76" s="370"/>
      <c r="L76" s="370"/>
      <c r="M76" s="370"/>
      <c r="N76" s="375"/>
      <c r="O76" s="65"/>
      <c r="P76" s="48" t="s">
        <v>31</v>
      </c>
      <c r="Q76" s="67"/>
      <c r="R76" s="48" t="s">
        <v>1</v>
      </c>
      <c r="S76" s="69"/>
      <c r="T76" s="377" t="s">
        <v>113</v>
      </c>
      <c r="U76" s="377"/>
      <c r="V76" s="378"/>
      <c r="W76" s="379"/>
      <c r="X76" s="379"/>
      <c r="Y76" s="54"/>
      <c r="Z76" s="55"/>
      <c r="AA76" s="56"/>
      <c r="AB76" s="56"/>
      <c r="AC76" s="54"/>
      <c r="AD76" s="55"/>
      <c r="AE76" s="56"/>
      <c r="AF76" s="56"/>
      <c r="AG76" s="145"/>
      <c r="AH76" s="365"/>
      <c r="AI76" s="366"/>
      <c r="AJ76" s="366"/>
      <c r="AK76" s="367"/>
      <c r="AL76" s="152"/>
      <c r="AM76" s="153"/>
      <c r="AN76" s="365"/>
      <c r="AO76" s="366"/>
      <c r="AP76" s="366"/>
      <c r="AQ76" s="366"/>
      <c r="AR76" s="366"/>
      <c r="AS76" s="146"/>
      <c r="AV76" s="101" t="str">
        <f>IF(OR(O76="",Q76=""),"", IF(O76&lt;20,DATE(O76+118,Q76,IF(S76="",1,S76)),DATE(O76+88,Q76,IF(S76="",1,S76))))</f>
        <v/>
      </c>
      <c r="AW76" s="102" t="e">
        <f>IF(AV76&lt;=#REF!,"昔",IF(AV76&lt;=#REF!,"上",IF(AV76&lt;=#REF!,"中","下")))</f>
        <v>#REF!</v>
      </c>
      <c r="AX76" s="9" t="e">
        <f>IF(AV76&lt;=#REF!,5,IF(AV76&lt;=#REF!,7,IF(AV76&lt;=#REF!,9,11)))</f>
        <v>#REF!</v>
      </c>
      <c r="AY76" s="103"/>
      <c r="AZ76" s="104"/>
      <c r="BA76" s="105">
        <f t="shared" ref="BA76" si="32">AN76</f>
        <v>0</v>
      </c>
      <c r="BB76" s="104"/>
      <c r="BC76" s="104"/>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35【建築事業】（入力用）'!O76,VALUE(概算年度)='35【建築事業】（入力用）'!O77),IF('35【建築事業】（入力用）'!Q76=1,1,IF('35【建築事業】（入力用）'!Q76=2,2,IF('35【建築事業】（入力用）'!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2">
      <c r="B77" s="372"/>
      <c r="C77" s="373"/>
      <c r="D77" s="373"/>
      <c r="E77" s="373"/>
      <c r="F77" s="373"/>
      <c r="G77" s="373"/>
      <c r="H77" s="373"/>
      <c r="I77" s="374"/>
      <c r="J77" s="372"/>
      <c r="K77" s="373"/>
      <c r="L77" s="373"/>
      <c r="M77" s="373"/>
      <c r="N77" s="376"/>
      <c r="O77" s="66"/>
      <c r="P77" s="11" t="s">
        <v>0</v>
      </c>
      <c r="Q77" s="68"/>
      <c r="R77" s="11" t="s">
        <v>1</v>
      </c>
      <c r="S77" s="70"/>
      <c r="T77" s="380" t="s">
        <v>21</v>
      </c>
      <c r="U77" s="380"/>
      <c r="V77" s="381"/>
      <c r="W77" s="382"/>
      <c r="X77" s="382"/>
      <c r="Y77" s="383"/>
      <c r="Z77" s="381"/>
      <c r="AA77" s="382"/>
      <c r="AB77" s="382"/>
      <c r="AC77" s="382"/>
      <c r="AD77" s="384"/>
      <c r="AE77" s="385"/>
      <c r="AF77" s="385"/>
      <c r="AG77" s="386"/>
      <c r="AH77" s="342">
        <f>V77+Z77-AD77</f>
        <v>0</v>
      </c>
      <c r="AI77" s="343"/>
      <c r="AJ77" s="343"/>
      <c r="AK77" s="344"/>
      <c r="AL77" s="345" t="str">
        <f>IF(AH77&gt;0,0.23,"")</f>
        <v/>
      </c>
      <c r="AM77" s="346"/>
      <c r="AN77" s="342">
        <f>INT(AH77*0.23)</f>
        <v>0</v>
      </c>
      <c r="AO77" s="343"/>
      <c r="AP77" s="343"/>
      <c r="AQ77" s="343"/>
      <c r="AR77" s="343"/>
      <c r="AS77" s="144"/>
      <c r="AV77" s="101"/>
      <c r="AW77" s="102"/>
      <c r="AY77" s="111">
        <f t="shared" ref="AY77" si="33">AH77</f>
        <v>0</v>
      </c>
      <c r="AZ77" s="112" t="e">
        <f>IF(AV76&lt;=#REF!,AH77,IF(AND(AV76&gt;=#REF!,AV76&lt;=#REF!),AH77*105/108,AH77))</f>
        <v>#REF!</v>
      </c>
      <c r="BA77" s="90"/>
      <c r="BB77" s="112" t="e">
        <f t="shared" ref="BB77" si="34">IF($AL77="賃金で算定",0,INT(AY77*$AL77/100))</f>
        <v>#VALUE!</v>
      </c>
      <c r="BC77" s="112" t="e">
        <f>IF(AY77=AZ77,BB77,AZ77*$AL77/100)</f>
        <v>#REF!</v>
      </c>
      <c r="BL77" s="77" t="e">
        <f>IF(AY77=AZ77,0,1)</f>
        <v>#REF!</v>
      </c>
      <c r="BM77" s="77" t="e">
        <f>IF(BL77=1,AL77,"")</f>
        <v>#REF!</v>
      </c>
    </row>
    <row r="78" spans="2:74" ht="18" customHeight="1" x14ac:dyDescent="0.2">
      <c r="B78" s="347" t="s">
        <v>86</v>
      </c>
      <c r="C78" s="348"/>
      <c r="D78" s="348"/>
      <c r="E78" s="349"/>
      <c r="F78" s="356" t="str">
        <f>F26</f>
        <v>35　建設事業</v>
      </c>
      <c r="G78" s="357"/>
      <c r="H78" s="357"/>
      <c r="I78" s="357"/>
      <c r="J78" s="357"/>
      <c r="K78" s="357"/>
      <c r="L78" s="357"/>
      <c r="M78" s="357"/>
      <c r="N78" s="358"/>
      <c r="O78" s="347" t="s">
        <v>87</v>
      </c>
      <c r="P78" s="348"/>
      <c r="Q78" s="348"/>
      <c r="R78" s="348"/>
      <c r="S78" s="348"/>
      <c r="T78" s="348"/>
      <c r="U78" s="349"/>
      <c r="V78" s="365"/>
      <c r="W78" s="366"/>
      <c r="X78" s="366"/>
      <c r="Y78" s="367"/>
      <c r="Z78" s="55"/>
      <c r="AA78" s="56"/>
      <c r="AB78" s="56"/>
      <c r="AC78" s="54"/>
      <c r="AD78" s="55"/>
      <c r="AE78" s="56"/>
      <c r="AF78" s="56"/>
      <c r="AG78" s="54"/>
      <c r="AH78" s="365"/>
      <c r="AI78" s="366"/>
      <c r="AJ78" s="366"/>
      <c r="AK78" s="367"/>
      <c r="AL78" s="55"/>
      <c r="AM78" s="57"/>
      <c r="AN78" s="365"/>
      <c r="AO78" s="366"/>
      <c r="AP78" s="366"/>
      <c r="AQ78" s="366"/>
      <c r="AR78" s="366"/>
      <c r="AS78" s="58"/>
      <c r="AW78" s="102"/>
      <c r="AY78" s="103"/>
      <c r="AZ78" s="124"/>
      <c r="BA78" s="125">
        <f>BA60+BA62+BA64+BA66+BA68+BA70+BA72+BA74+BA76</f>
        <v>0</v>
      </c>
      <c r="BB78" s="105" t="e">
        <f>BB61+BB63+BB65+BB67+BB69+BB71+BB73+BB75+BB77</f>
        <v>#VALUE!</v>
      </c>
      <c r="BC78" s="105">
        <f>SUMIF(BL61:BL77,0,BC61:BC77)+ROUNDDOWN(ROUNDDOWN(BL78*105/108,0)*BM78/100,0)</f>
        <v>0</v>
      </c>
      <c r="BL78" s="77">
        <f>SUMIF(BL61:BL77,1,AH61:AK77)</f>
        <v>0</v>
      </c>
      <c r="BM78" s="77">
        <f>IF(COUNT(BM61:BM77)=0,0,SUM(BM61:BM77)/COUNT(BM61:BM77))</f>
        <v>0</v>
      </c>
      <c r="BV78" s="3"/>
    </row>
    <row r="79" spans="2:74" ht="18" customHeight="1" x14ac:dyDescent="0.2">
      <c r="B79" s="350"/>
      <c r="C79" s="351"/>
      <c r="D79" s="351"/>
      <c r="E79" s="352"/>
      <c r="F79" s="359"/>
      <c r="G79" s="360"/>
      <c r="H79" s="360"/>
      <c r="I79" s="360"/>
      <c r="J79" s="360"/>
      <c r="K79" s="360"/>
      <c r="L79" s="360"/>
      <c r="M79" s="360"/>
      <c r="N79" s="361"/>
      <c r="O79" s="350"/>
      <c r="P79" s="351"/>
      <c r="Q79" s="351"/>
      <c r="R79" s="351"/>
      <c r="S79" s="351"/>
      <c r="T79" s="351"/>
      <c r="U79" s="352"/>
      <c r="V79" s="340">
        <f>V61+V63+V65+V67+V69+V71+V73+V75+V77</f>
        <v>0</v>
      </c>
      <c r="W79" s="341"/>
      <c r="X79" s="341"/>
      <c r="Y79" s="368"/>
      <c r="Z79" s="340">
        <f t="shared" ref="Z79" si="35">Z61+Z63+Z65+Z67+Z69+Z71+Z73+Z75+Z77</f>
        <v>0</v>
      </c>
      <c r="AA79" s="341"/>
      <c r="AB79" s="341"/>
      <c r="AC79" s="341"/>
      <c r="AD79" s="340">
        <f t="shared" ref="AD79" si="36">AD61+AD63+AD65+AD67+AD69+AD71+AD73+AD75+AD77</f>
        <v>0</v>
      </c>
      <c r="AE79" s="341"/>
      <c r="AF79" s="341"/>
      <c r="AG79" s="341"/>
      <c r="AH79" s="340">
        <f t="shared" ref="AH79" si="37">AH61+AH63+AH65+AH67+AH69+AH71+AH73+AH75+AH77</f>
        <v>0</v>
      </c>
      <c r="AI79" s="341"/>
      <c r="AJ79" s="341"/>
      <c r="AK79" s="341"/>
      <c r="AL79" s="59"/>
      <c r="AM79" s="60"/>
      <c r="AN79" s="340">
        <f>AN61+AN63+AN65+AN67+AN69+AN71+AN73+AN75+AN77</f>
        <v>0</v>
      </c>
      <c r="AO79" s="341"/>
      <c r="AP79" s="341"/>
      <c r="AQ79" s="341"/>
      <c r="AR79" s="341"/>
      <c r="AS79" s="60"/>
      <c r="AW79" s="102"/>
      <c r="AY79" s="127">
        <f>AY61+AY63+AY65+AY67+AY69+AY71+AY73+AY75+AY77</f>
        <v>0</v>
      </c>
      <c r="AZ79" s="128"/>
      <c r="BA79" s="128"/>
      <c r="BB79" s="129" t="e">
        <f>BB78</f>
        <v>#VALUE!</v>
      </c>
      <c r="BC79" s="130"/>
    </row>
    <row r="80" spans="2:74" ht="18" customHeight="1" x14ac:dyDescent="0.2">
      <c r="B80" s="353"/>
      <c r="C80" s="354"/>
      <c r="D80" s="354"/>
      <c r="E80" s="355"/>
      <c r="F80" s="362"/>
      <c r="G80" s="363"/>
      <c r="H80" s="363"/>
      <c r="I80" s="363"/>
      <c r="J80" s="363"/>
      <c r="K80" s="363"/>
      <c r="L80" s="363"/>
      <c r="M80" s="363"/>
      <c r="N80" s="364"/>
      <c r="O80" s="353"/>
      <c r="P80" s="354"/>
      <c r="Q80" s="354"/>
      <c r="R80" s="354"/>
      <c r="S80" s="354"/>
      <c r="T80" s="354"/>
      <c r="U80" s="355"/>
      <c r="V80" s="342"/>
      <c r="W80" s="343"/>
      <c r="X80" s="343"/>
      <c r="Y80" s="344"/>
      <c r="Z80" s="342"/>
      <c r="AA80" s="343"/>
      <c r="AB80" s="343"/>
      <c r="AC80" s="343"/>
      <c r="AD80" s="342"/>
      <c r="AE80" s="343"/>
      <c r="AF80" s="343"/>
      <c r="AG80" s="343"/>
      <c r="AH80" s="342"/>
      <c r="AI80" s="343"/>
      <c r="AJ80" s="343"/>
      <c r="AK80" s="344"/>
      <c r="AL80" s="34"/>
      <c r="AM80" s="35"/>
      <c r="AN80" s="342"/>
      <c r="AO80" s="343"/>
      <c r="AP80" s="343"/>
      <c r="AQ80" s="343"/>
      <c r="AR80" s="343"/>
      <c r="AS80" s="35"/>
      <c r="AU80" s="132"/>
      <c r="AW80" s="102"/>
      <c r="AY80" s="133"/>
      <c r="AZ80" s="134" t="e">
        <f>IF(AZ61+AZ63+AZ65+AZ67+AZ69+AZ71+AZ73+AZ75+AZ77=AY79,0,ROUNDDOWN(AZ61+AZ63+AZ65+AZ67+AZ69+AZ71+AZ73+AZ75+AZ77,0))</f>
        <v>#REF!</v>
      </c>
      <c r="BA80" s="135"/>
      <c r="BB80" s="135"/>
      <c r="BC80" s="134" t="e">
        <f>IF(BC78=BB79,0,BC78)</f>
        <v>#VALUE!</v>
      </c>
    </row>
    <row r="81" spans="30:49" ht="18" customHeight="1" x14ac:dyDescent="0.2">
      <c r="AD81" s="1" t="str">
        <f>IF(AND($F78="",$V78+$V79&gt;0),"事業の種類を選択してください。","")</f>
        <v/>
      </c>
      <c r="AN81" s="339">
        <f>IF(AN78=0,0,AN78+IF(AN80=0,AN79,AN80))</f>
        <v>0</v>
      </c>
      <c r="AO81" s="339"/>
      <c r="AP81" s="339"/>
      <c r="AQ81" s="339"/>
      <c r="AR81" s="339"/>
      <c r="AW81" s="102"/>
    </row>
  </sheetData>
  <sheetProtection sheet="1" selectLockedCells="1"/>
  <dataConsolidate/>
  <mergeCells count="317">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L10:L12"/>
    <mergeCell ref="M10:M12"/>
    <mergeCell ref="N10:N12"/>
    <mergeCell ref="O10:O12"/>
    <mergeCell ref="P10:P12"/>
    <mergeCell ref="V19:Y19"/>
    <mergeCell ref="Z19:AC19"/>
    <mergeCell ref="R10:R12"/>
    <mergeCell ref="S10:S12"/>
    <mergeCell ref="T10:T12"/>
    <mergeCell ref="U10:U12"/>
    <mergeCell ref="V10:V12"/>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D34:G34"/>
    <mergeCell ref="AA34:AB34"/>
    <mergeCell ref="AN29:AR29"/>
    <mergeCell ref="AJ30:AL30"/>
    <mergeCell ref="AM30:AN30"/>
    <mergeCell ref="AO30:AR30"/>
    <mergeCell ref="D31:E31"/>
    <mergeCell ref="G31:H31"/>
    <mergeCell ref="J31:K31"/>
    <mergeCell ref="AJ31:AK31"/>
    <mergeCell ref="AM31:AN31"/>
    <mergeCell ref="AP31:AR31"/>
    <mergeCell ref="AC34:AS34"/>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J54:J56"/>
    <mergeCell ref="K54:K56"/>
    <mergeCell ref="L54:L56"/>
    <mergeCell ref="M54:M56"/>
    <mergeCell ref="N54:N56"/>
    <mergeCell ref="O54:O56"/>
    <mergeCell ref="P54:P56"/>
    <mergeCell ref="Q54:Q56"/>
    <mergeCell ref="J53:K53"/>
    <mergeCell ref="M53:N53"/>
    <mergeCell ref="O53:T53"/>
    <mergeCell ref="R54:R56"/>
    <mergeCell ref="S54:S56"/>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6:I77"/>
    <mergeCell ref="J76:N77"/>
    <mergeCell ref="T76:U76"/>
    <mergeCell ref="V76:X76"/>
    <mergeCell ref="AH76:AK76"/>
    <mergeCell ref="AN76:AR76"/>
    <mergeCell ref="T77:U77"/>
    <mergeCell ref="V77:Y77"/>
    <mergeCell ref="Z77:AC77"/>
    <mergeCell ref="AD77:AG7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11E39-10D7-468E-8EFC-478FF3828D78}">
  <sheetPr>
    <tabColor theme="3" tint="0.59999389629810485"/>
  </sheetPr>
  <dimension ref="A1:BY81"/>
  <sheetViews>
    <sheetView showGridLines="0" workbookViewId="0">
      <selection activeCell="B16" sqref="B16:I17"/>
    </sheetView>
  </sheetViews>
  <sheetFormatPr defaultColWidth="0" defaultRowHeight="0" customHeight="1" zeroHeight="1" x14ac:dyDescent="0.2"/>
  <cols>
    <col min="1" max="1" width="1.453125" style="1" customWidth="1"/>
    <col min="2" max="14" width="3.6328125" style="1" customWidth="1"/>
    <col min="15" max="18" width="3.08984375" style="1" customWidth="1"/>
    <col min="19" max="19" width="3" style="1" customWidth="1"/>
    <col min="20" max="24" width="3.08984375" style="1" customWidth="1"/>
    <col min="25" max="25" width="2.08984375" style="1" customWidth="1"/>
    <col min="26" max="28" width="3.08984375" style="1" customWidth="1"/>
    <col min="29" max="29" width="2.08984375" style="1" customWidth="1"/>
    <col min="30" max="32" width="3.08984375" style="1" customWidth="1"/>
    <col min="33" max="33" width="2.08984375" style="1" customWidth="1"/>
    <col min="34" max="36" width="3.08984375" style="1" customWidth="1"/>
    <col min="37" max="37" width="2.08984375" style="1" customWidth="1"/>
    <col min="38" max="43" width="3.08984375" style="1" customWidth="1"/>
    <col min="44" max="44" width="1.26953125" style="1" customWidth="1"/>
    <col min="45" max="45" width="2" style="1" customWidth="1"/>
    <col min="46" max="46" width="1.36328125" style="1" customWidth="1"/>
    <col min="47" max="47" width="1.26953125" style="1" customWidth="1"/>
    <col min="48" max="49" width="3.6328125" style="1" hidden="1" customWidth="1"/>
    <col min="50" max="55" width="3.6328125" style="9" hidden="1" customWidth="1"/>
    <col min="56" max="57" width="3.6328125" style="77" hidden="1" customWidth="1"/>
    <col min="58" max="65" width="3.6328125" style="1" hidden="1" customWidth="1"/>
    <col min="66" max="66" width="8.26953125" style="1" hidden="1" customWidth="1"/>
    <col min="67" max="67" width="18.36328125" style="1" hidden="1" customWidth="1"/>
    <col min="68" max="70" width="9.90625" style="1" hidden="1" customWidth="1"/>
    <col min="71" max="74" width="3.6328125" style="1" hidden="1" customWidth="1"/>
    <col min="75" max="75" width="6.453125" style="1" hidden="1" customWidth="1"/>
    <col min="76" max="16384" width="3.6328125" style="1" hidden="1"/>
  </cols>
  <sheetData>
    <row r="1" spans="1:77" ht="6" customHeight="1" thickBot="1" x14ac:dyDescent="0.25"/>
    <row r="2" spans="1:77" ht="24" customHeight="1" x14ac:dyDescent="0.2">
      <c r="X2" s="3"/>
      <c r="Y2" s="3"/>
      <c r="BF2" s="538" t="s">
        <v>50</v>
      </c>
      <c r="BG2" s="539"/>
      <c r="BH2" s="539"/>
      <c r="BI2" s="539"/>
      <c r="BJ2" s="540"/>
    </row>
    <row r="3" spans="1:77"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c r="BF3" s="78"/>
      <c r="BG3" s="77"/>
      <c r="BH3" s="77"/>
      <c r="BI3" s="77"/>
      <c r="BJ3" s="79"/>
    </row>
    <row r="4" spans="1:77" ht="17.25" customHeight="1" x14ac:dyDescent="0.25">
      <c r="B4" s="2" t="s">
        <v>9</v>
      </c>
      <c r="U4" s="6" t="s">
        <v>81</v>
      </c>
      <c r="V4" s="4"/>
      <c r="W4" s="4"/>
      <c r="X4" s="4"/>
      <c r="Y4" s="4"/>
      <c r="BF4" s="78"/>
      <c r="BG4" s="77" t="s">
        <v>51</v>
      </c>
      <c r="BH4" s="77"/>
      <c r="BI4" s="77"/>
      <c r="BJ4" s="79"/>
    </row>
    <row r="5" spans="1:77" ht="13.15" customHeight="1" x14ac:dyDescent="0.2">
      <c r="M5" s="7"/>
      <c r="N5" s="541" t="s">
        <v>39</v>
      </c>
      <c r="O5" s="541"/>
      <c r="P5" s="541"/>
      <c r="Q5" s="541"/>
      <c r="R5" s="541"/>
      <c r="S5" s="541"/>
      <c r="T5" s="541"/>
      <c r="U5" s="541"/>
      <c r="V5" s="541"/>
      <c r="W5" s="541"/>
      <c r="X5" s="541"/>
      <c r="Y5" s="541"/>
      <c r="Z5" s="541"/>
      <c r="AA5" s="541"/>
      <c r="AB5" s="541"/>
      <c r="AC5" s="541"/>
      <c r="AD5" s="541"/>
      <c r="AE5" s="541"/>
      <c r="AF5" s="7"/>
      <c r="AL5" s="80"/>
      <c r="AM5" s="460" t="s">
        <v>102</v>
      </c>
      <c r="AN5" s="461"/>
      <c r="AO5" s="461"/>
      <c r="AP5" s="462"/>
      <c r="BF5" s="78"/>
      <c r="BG5" s="77" t="s">
        <v>52</v>
      </c>
      <c r="BH5" s="77"/>
      <c r="BI5" s="77"/>
      <c r="BJ5" s="79"/>
    </row>
    <row r="6" spans="1:77" ht="13.15" customHeight="1" x14ac:dyDescent="0.2">
      <c r="M6" s="8"/>
      <c r="N6" s="542"/>
      <c r="O6" s="542"/>
      <c r="P6" s="542"/>
      <c r="Q6" s="542"/>
      <c r="R6" s="542"/>
      <c r="S6" s="542"/>
      <c r="T6" s="542"/>
      <c r="U6" s="542"/>
      <c r="V6" s="542"/>
      <c r="W6" s="542"/>
      <c r="X6" s="542"/>
      <c r="Y6" s="542"/>
      <c r="Z6" s="542"/>
      <c r="AA6" s="542"/>
      <c r="AB6" s="542"/>
      <c r="AC6" s="542"/>
      <c r="AD6" s="542"/>
      <c r="AE6" s="542"/>
      <c r="AF6" s="8"/>
      <c r="AL6" s="80"/>
      <c r="AM6" s="463"/>
      <c r="AN6" s="464"/>
      <c r="AO6" s="464"/>
      <c r="AP6" s="465"/>
      <c r="BF6" s="78"/>
      <c r="BG6" s="77" t="s">
        <v>70</v>
      </c>
      <c r="BH6" s="77"/>
      <c r="BI6" s="77"/>
      <c r="BJ6" s="79"/>
    </row>
    <row r="7" spans="1:77" ht="12.75" customHeight="1" x14ac:dyDescent="0.2">
      <c r="AL7" s="81"/>
      <c r="AM7" s="81"/>
      <c r="BF7" s="78"/>
      <c r="BG7" s="77" t="s">
        <v>53</v>
      </c>
      <c r="BH7" s="77"/>
      <c r="BI7" s="77"/>
      <c r="BJ7" s="79"/>
    </row>
    <row r="8" spans="1:77" ht="6" customHeight="1" x14ac:dyDescent="0.2">
      <c r="BF8" s="78"/>
      <c r="BG8" s="77" t="s">
        <v>52</v>
      </c>
      <c r="BH8" s="77"/>
      <c r="BI8" s="77"/>
      <c r="BJ8" s="79"/>
    </row>
    <row r="9" spans="1:77" ht="12" customHeight="1" x14ac:dyDescent="0.2">
      <c r="B9" s="466" t="s">
        <v>2</v>
      </c>
      <c r="C9" s="467"/>
      <c r="D9" s="467"/>
      <c r="E9" s="467"/>
      <c r="F9" s="467"/>
      <c r="G9" s="467"/>
      <c r="H9" s="467"/>
      <c r="I9" s="557"/>
      <c r="J9" s="469" t="s">
        <v>10</v>
      </c>
      <c r="K9" s="469"/>
      <c r="L9" s="41" t="s">
        <v>3</v>
      </c>
      <c r="M9" s="469" t="s">
        <v>11</v>
      </c>
      <c r="N9" s="469"/>
      <c r="O9" s="470" t="s">
        <v>12</v>
      </c>
      <c r="P9" s="469"/>
      <c r="Q9" s="469"/>
      <c r="R9" s="469"/>
      <c r="S9" s="469"/>
      <c r="T9" s="469"/>
      <c r="U9" s="469" t="s">
        <v>13</v>
      </c>
      <c r="V9" s="469"/>
      <c r="W9" s="469"/>
      <c r="AL9" s="569"/>
      <c r="AM9" s="472"/>
      <c r="AN9" s="406" t="s">
        <v>4</v>
      </c>
      <c r="AO9" s="406"/>
      <c r="AP9" s="472"/>
      <c r="AQ9" s="472"/>
      <c r="AR9" s="406" t="s">
        <v>5</v>
      </c>
      <c r="AS9" s="407"/>
      <c r="BF9" s="78"/>
      <c r="BG9" s="77" t="s">
        <v>71</v>
      </c>
      <c r="BH9" s="77"/>
      <c r="BI9" s="77"/>
      <c r="BJ9" s="79"/>
    </row>
    <row r="10" spans="1:77" ht="13.9" customHeight="1" x14ac:dyDescent="0.2">
      <c r="B10" s="467"/>
      <c r="C10" s="467"/>
      <c r="D10" s="467"/>
      <c r="E10" s="467"/>
      <c r="F10" s="467"/>
      <c r="G10" s="467"/>
      <c r="H10" s="467"/>
      <c r="I10" s="557"/>
      <c r="J10" s="412" t="s">
        <v>119</v>
      </c>
      <c r="K10" s="558" t="s">
        <v>119</v>
      </c>
      <c r="L10" s="412" t="s">
        <v>119</v>
      </c>
      <c r="M10" s="560" t="s">
        <v>123</v>
      </c>
      <c r="N10" s="549" t="s">
        <v>125</v>
      </c>
      <c r="O10" s="412" t="s">
        <v>127</v>
      </c>
      <c r="P10" s="547" t="s">
        <v>121</v>
      </c>
      <c r="Q10" s="547" t="s">
        <v>129</v>
      </c>
      <c r="R10" s="547" t="s">
        <v>123</v>
      </c>
      <c r="S10" s="547" t="s">
        <v>119</v>
      </c>
      <c r="T10" s="549" t="s">
        <v>125</v>
      </c>
      <c r="U10" s="413">
        <f>初期設定!C21</f>
        <v>0</v>
      </c>
      <c r="V10" s="548">
        <f>初期設定!D21</f>
        <v>0</v>
      </c>
      <c r="W10" s="552">
        <f>初期設定!E21</f>
        <v>0</v>
      </c>
      <c r="AL10" s="473"/>
      <c r="AM10" s="474"/>
      <c r="AN10" s="408"/>
      <c r="AO10" s="408"/>
      <c r="AP10" s="474"/>
      <c r="AQ10" s="474"/>
      <c r="AR10" s="408"/>
      <c r="AS10" s="409"/>
      <c r="BF10" s="78"/>
      <c r="BG10" s="77" t="s">
        <v>54</v>
      </c>
      <c r="BH10" s="77"/>
      <c r="BI10" s="77"/>
      <c r="BJ10" s="79"/>
    </row>
    <row r="11" spans="1:77" ht="9" customHeight="1" x14ac:dyDescent="0.2">
      <c r="B11" s="467"/>
      <c r="C11" s="467"/>
      <c r="D11" s="467"/>
      <c r="E11" s="467"/>
      <c r="F11" s="467"/>
      <c r="G11" s="467"/>
      <c r="H11" s="467"/>
      <c r="I11" s="557"/>
      <c r="J11" s="413"/>
      <c r="K11" s="559"/>
      <c r="L11" s="413"/>
      <c r="M11" s="561"/>
      <c r="N11" s="550"/>
      <c r="O11" s="413"/>
      <c r="P11" s="548"/>
      <c r="Q11" s="548"/>
      <c r="R11" s="548"/>
      <c r="S11" s="548"/>
      <c r="T11" s="550"/>
      <c r="U11" s="413"/>
      <c r="V11" s="548"/>
      <c r="W11" s="552"/>
      <c r="AL11" s="475"/>
      <c r="AM11" s="476"/>
      <c r="AN11" s="410"/>
      <c r="AO11" s="410"/>
      <c r="AP11" s="476"/>
      <c r="AQ11" s="476"/>
      <c r="AR11" s="410"/>
      <c r="AS11" s="411"/>
      <c r="BF11" s="78"/>
      <c r="BG11" s="77" t="s">
        <v>52</v>
      </c>
      <c r="BH11" s="77"/>
      <c r="BI11" s="77"/>
      <c r="BJ11" s="79"/>
    </row>
    <row r="12" spans="1:77" ht="6" customHeight="1" thickBot="1" x14ac:dyDescent="0.25">
      <c r="B12" s="468"/>
      <c r="C12" s="468"/>
      <c r="D12" s="468"/>
      <c r="E12" s="468"/>
      <c r="F12" s="468"/>
      <c r="G12" s="468"/>
      <c r="H12" s="468"/>
      <c r="I12" s="347"/>
      <c r="J12" s="413"/>
      <c r="K12" s="559"/>
      <c r="L12" s="413"/>
      <c r="M12" s="561"/>
      <c r="N12" s="550"/>
      <c r="O12" s="413"/>
      <c r="P12" s="548"/>
      <c r="Q12" s="548"/>
      <c r="R12" s="548"/>
      <c r="S12" s="548"/>
      <c r="T12" s="550"/>
      <c r="U12" s="413"/>
      <c r="V12" s="548"/>
      <c r="W12" s="552"/>
      <c r="BF12" s="78"/>
      <c r="BG12" s="77" t="s">
        <v>72</v>
      </c>
      <c r="BH12" s="77"/>
      <c r="BI12" s="77"/>
      <c r="BJ12" s="79"/>
    </row>
    <row r="13" spans="1:77" s="3" customFormat="1" ht="15" customHeight="1" thickBot="1" x14ac:dyDescent="0.25">
      <c r="A13" s="1"/>
      <c r="B13" s="391" t="s">
        <v>14</v>
      </c>
      <c r="C13" s="392"/>
      <c r="D13" s="392"/>
      <c r="E13" s="392"/>
      <c r="F13" s="392"/>
      <c r="G13" s="392"/>
      <c r="H13" s="392"/>
      <c r="I13" s="393"/>
      <c r="J13" s="391" t="s">
        <v>6</v>
      </c>
      <c r="K13" s="392"/>
      <c r="L13" s="392"/>
      <c r="M13" s="392"/>
      <c r="N13" s="400"/>
      <c r="O13" s="403" t="s">
        <v>15</v>
      </c>
      <c r="P13" s="392"/>
      <c r="Q13" s="392"/>
      <c r="R13" s="392"/>
      <c r="S13" s="392"/>
      <c r="T13" s="392"/>
      <c r="U13" s="393"/>
      <c r="V13" s="42" t="s">
        <v>30</v>
      </c>
      <c r="W13" s="43"/>
      <c r="X13" s="43"/>
      <c r="Y13" s="426" t="s">
        <v>83</v>
      </c>
      <c r="Z13" s="426"/>
      <c r="AA13" s="426"/>
      <c r="AB13" s="426"/>
      <c r="AC13" s="426"/>
      <c r="AD13" s="426"/>
      <c r="AE13" s="426"/>
      <c r="AF13" s="426"/>
      <c r="AG13" s="426"/>
      <c r="AH13" s="426"/>
      <c r="AI13" s="43"/>
      <c r="AJ13" s="43"/>
      <c r="AK13" s="44"/>
      <c r="AL13" s="45" t="s">
        <v>48</v>
      </c>
      <c r="AM13" s="46"/>
      <c r="AN13" s="428" t="s">
        <v>46</v>
      </c>
      <c r="AO13" s="428"/>
      <c r="AP13" s="428"/>
      <c r="AQ13" s="428"/>
      <c r="AR13" s="428"/>
      <c r="AS13" s="429"/>
      <c r="AX13" s="9"/>
      <c r="AY13" s="9"/>
      <c r="AZ13" s="9"/>
      <c r="BA13" s="9"/>
      <c r="BB13" s="9"/>
      <c r="BC13" s="9"/>
      <c r="BD13" s="543" t="s">
        <v>45</v>
      </c>
      <c r="BE13" s="544"/>
      <c r="BF13" s="82"/>
      <c r="BG13" s="77" t="s">
        <v>55</v>
      </c>
      <c r="BH13" s="39"/>
      <c r="BI13" s="39"/>
      <c r="BJ13" s="83"/>
    </row>
    <row r="14" spans="1:77" s="3" customFormat="1" ht="13.9" customHeight="1" thickBot="1" x14ac:dyDescent="0.25">
      <c r="A14" s="1"/>
      <c r="B14" s="394"/>
      <c r="C14" s="395"/>
      <c r="D14" s="395"/>
      <c r="E14" s="395"/>
      <c r="F14" s="395"/>
      <c r="G14" s="395"/>
      <c r="H14" s="395"/>
      <c r="I14" s="396"/>
      <c r="J14" s="394"/>
      <c r="K14" s="395"/>
      <c r="L14" s="395"/>
      <c r="M14" s="395"/>
      <c r="N14" s="401"/>
      <c r="O14" s="404"/>
      <c r="P14" s="395"/>
      <c r="Q14" s="395"/>
      <c r="R14" s="395"/>
      <c r="S14" s="395"/>
      <c r="T14" s="395"/>
      <c r="U14" s="396"/>
      <c r="V14" s="430" t="s">
        <v>7</v>
      </c>
      <c r="W14" s="431"/>
      <c r="X14" s="431"/>
      <c r="Y14" s="432"/>
      <c r="Z14" s="436" t="s">
        <v>16</v>
      </c>
      <c r="AA14" s="437"/>
      <c r="AB14" s="437"/>
      <c r="AC14" s="438"/>
      <c r="AD14" s="442" t="s">
        <v>17</v>
      </c>
      <c r="AE14" s="443"/>
      <c r="AF14" s="443"/>
      <c r="AG14" s="444"/>
      <c r="AH14" s="448" t="s">
        <v>41</v>
      </c>
      <c r="AI14" s="449"/>
      <c r="AJ14" s="449"/>
      <c r="AK14" s="450"/>
      <c r="AL14" s="553" t="s">
        <v>49</v>
      </c>
      <c r="AM14" s="554"/>
      <c r="AN14" s="456" t="s">
        <v>19</v>
      </c>
      <c r="AO14" s="457"/>
      <c r="AP14" s="457"/>
      <c r="AQ14" s="457"/>
      <c r="AR14" s="458"/>
      <c r="AS14" s="459"/>
      <c r="AX14" s="9"/>
      <c r="AY14" s="84" t="s">
        <v>67</v>
      </c>
      <c r="AZ14" s="84" t="s">
        <v>67</v>
      </c>
      <c r="BA14" s="84" t="s">
        <v>65</v>
      </c>
      <c r="BB14" s="387" t="s">
        <v>66</v>
      </c>
      <c r="BC14" s="388"/>
      <c r="BD14" s="545"/>
      <c r="BE14" s="546"/>
      <c r="BF14" s="85"/>
      <c r="BG14" s="86"/>
      <c r="BH14" s="86"/>
      <c r="BI14" s="87" t="s">
        <v>56</v>
      </c>
      <c r="BJ14" s="88">
        <v>41</v>
      </c>
      <c r="BO14" s="10" t="s">
        <v>117</v>
      </c>
    </row>
    <row r="15" spans="1:77" s="3" customFormat="1" ht="13.9" customHeight="1" x14ac:dyDescent="0.2">
      <c r="A15" s="1"/>
      <c r="B15" s="397"/>
      <c r="C15" s="398"/>
      <c r="D15" s="398"/>
      <c r="E15" s="398"/>
      <c r="F15" s="398"/>
      <c r="G15" s="398"/>
      <c r="H15" s="398"/>
      <c r="I15" s="399"/>
      <c r="J15" s="397"/>
      <c r="K15" s="398"/>
      <c r="L15" s="398"/>
      <c r="M15" s="398"/>
      <c r="N15" s="402"/>
      <c r="O15" s="405"/>
      <c r="P15" s="398"/>
      <c r="Q15" s="398"/>
      <c r="R15" s="398"/>
      <c r="S15" s="398"/>
      <c r="T15" s="398"/>
      <c r="U15" s="399"/>
      <c r="V15" s="433"/>
      <c r="W15" s="434"/>
      <c r="X15" s="434"/>
      <c r="Y15" s="435"/>
      <c r="Z15" s="439"/>
      <c r="AA15" s="440"/>
      <c r="AB15" s="440"/>
      <c r="AC15" s="441"/>
      <c r="AD15" s="445"/>
      <c r="AE15" s="446"/>
      <c r="AF15" s="446"/>
      <c r="AG15" s="447"/>
      <c r="AH15" s="451"/>
      <c r="AI15" s="452"/>
      <c r="AJ15" s="452"/>
      <c r="AK15" s="453"/>
      <c r="AL15" s="555"/>
      <c r="AM15" s="556"/>
      <c r="AN15" s="389"/>
      <c r="AO15" s="389"/>
      <c r="AP15" s="389"/>
      <c r="AQ15" s="389"/>
      <c r="AR15" s="389"/>
      <c r="AS15" s="390"/>
      <c r="AX15" s="9"/>
      <c r="AY15" s="89"/>
      <c r="AZ15" s="90" t="s">
        <v>62</v>
      </c>
      <c r="BA15" s="90" t="s">
        <v>64</v>
      </c>
      <c r="BB15" s="91" t="s">
        <v>63</v>
      </c>
      <c r="BC15" s="90" t="s">
        <v>69</v>
      </c>
      <c r="BD15" s="92" t="s">
        <v>43</v>
      </c>
      <c r="BE15" s="93" t="s">
        <v>44</v>
      </c>
      <c r="BF15" s="94" t="s">
        <v>57</v>
      </c>
      <c r="BG15" s="95" t="s">
        <v>58</v>
      </c>
      <c r="BH15" s="95" t="s">
        <v>59</v>
      </c>
      <c r="BI15" s="96" t="s">
        <v>60</v>
      </c>
      <c r="BJ15" s="97" t="s">
        <v>61</v>
      </c>
      <c r="BL15" s="77" t="s">
        <v>68</v>
      </c>
      <c r="BM15" s="77" t="s">
        <v>42</v>
      </c>
      <c r="BO15" s="3" t="s">
        <v>109</v>
      </c>
      <c r="BP15" s="3" t="s">
        <v>110</v>
      </c>
      <c r="BQ15" s="3" t="s">
        <v>111</v>
      </c>
      <c r="BR15" s="3" t="s">
        <v>112</v>
      </c>
      <c r="BS15" s="3" t="s">
        <v>114</v>
      </c>
      <c r="BT15" s="3" t="s">
        <v>115</v>
      </c>
      <c r="BU15" s="3" t="s">
        <v>116</v>
      </c>
    </row>
    <row r="16" spans="1:77" ht="18" customHeight="1" thickBot="1" x14ac:dyDescent="0.25">
      <c r="B16" s="369"/>
      <c r="C16" s="370"/>
      <c r="D16" s="370"/>
      <c r="E16" s="370"/>
      <c r="F16" s="370"/>
      <c r="G16" s="370"/>
      <c r="H16" s="370"/>
      <c r="I16" s="371"/>
      <c r="J16" s="369"/>
      <c r="K16" s="370"/>
      <c r="L16" s="370"/>
      <c r="M16" s="370"/>
      <c r="N16" s="375"/>
      <c r="O16" s="65"/>
      <c r="P16" s="48" t="s">
        <v>0</v>
      </c>
      <c r="Q16" s="67"/>
      <c r="R16" s="48" t="s">
        <v>1</v>
      </c>
      <c r="S16" s="69"/>
      <c r="T16" s="377" t="s">
        <v>113</v>
      </c>
      <c r="U16" s="377"/>
      <c r="V16" s="378"/>
      <c r="W16" s="379"/>
      <c r="X16" s="379"/>
      <c r="Y16" s="49"/>
      <c r="Z16" s="98"/>
      <c r="AA16" s="99"/>
      <c r="AB16" s="99"/>
      <c r="AC16" s="63" t="s">
        <v>8</v>
      </c>
      <c r="AD16" s="98"/>
      <c r="AE16" s="99"/>
      <c r="AF16" s="99"/>
      <c r="AG16" s="100" t="s">
        <v>8</v>
      </c>
      <c r="AH16" s="365"/>
      <c r="AI16" s="366"/>
      <c r="AJ16" s="366"/>
      <c r="AK16" s="367"/>
      <c r="AL16" s="152"/>
      <c r="AM16" s="153"/>
      <c r="AN16" s="365"/>
      <c r="AO16" s="366"/>
      <c r="AP16" s="366"/>
      <c r="AQ16" s="366"/>
      <c r="AR16" s="366"/>
      <c r="AS16" s="100" t="s">
        <v>8</v>
      </c>
      <c r="AV16" s="101" t="str">
        <f>IF(OR(O16="",Q16=""),"", IF(O16&lt;20,DATE(O16+118,Q16,IF(S16="",1,S16)),DATE(O16+88,Q16,IF(S16="",1,S16))))</f>
        <v/>
      </c>
      <c r="AW16" s="102" t="e">
        <f>IF(AV16&lt;=#REF!,"昔",IF(AV16&lt;=#REF!,"上",IF(AV16&lt;=#REF!,"中","下")))</f>
        <v>#REF!</v>
      </c>
      <c r="AX16" s="9" t="e">
        <f>IF(AV16&lt;=#REF!,5,IF(AV16&lt;=#REF!,7,IF(AV16&lt;=#REF!,9,11)))</f>
        <v>#REF!</v>
      </c>
      <c r="AY16" s="103"/>
      <c r="AZ16" s="104"/>
      <c r="BA16" s="105">
        <f>AN16</f>
        <v>0</v>
      </c>
      <c r="BB16" s="104"/>
      <c r="BC16" s="104"/>
      <c r="BD16" s="106">
        <v>1</v>
      </c>
      <c r="BE16" s="107">
        <v>1</v>
      </c>
      <c r="BF16" s="92">
        <v>1</v>
      </c>
      <c r="BG16" s="108">
        <v>16</v>
      </c>
      <c r="BH16" s="108">
        <v>24</v>
      </c>
      <c r="BI16" s="109" t="str">
        <f ca="1">IF(COUNTA(INDIRECT(ADDRESS(BG16,2)):INDIRECT(ADDRESS(BH16,2)))&gt;0,COUNTA(INDIRECT(ADDRESS(BG16,2)):INDIRECT(ADDRESS(BH16,2))),"")</f>
        <v/>
      </c>
      <c r="BJ16" s="110">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38【既設建築物設備工事業】（入力用）'!O16,VALUE(概算年度)='38【既設建築物設備工事業】（入力用）'!O17),IF('38【既設建築物設備工事業】（入力用）'!Q16=1,1,IF('38【既設建築物設備工事業】（入力用）'!Q16=2,2,IF('38【既設建築物設備工事業】（入力用）'!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2">
      <c r="B17" s="372"/>
      <c r="C17" s="373"/>
      <c r="D17" s="373"/>
      <c r="E17" s="373"/>
      <c r="F17" s="373"/>
      <c r="G17" s="373"/>
      <c r="H17" s="373"/>
      <c r="I17" s="374"/>
      <c r="J17" s="372"/>
      <c r="K17" s="373"/>
      <c r="L17" s="373"/>
      <c r="M17" s="373"/>
      <c r="N17" s="376"/>
      <c r="O17" s="66"/>
      <c r="P17" s="11" t="s">
        <v>0</v>
      </c>
      <c r="Q17" s="68"/>
      <c r="R17" s="11" t="s">
        <v>1</v>
      </c>
      <c r="S17" s="70"/>
      <c r="T17" s="380" t="s">
        <v>21</v>
      </c>
      <c r="U17" s="380"/>
      <c r="V17" s="384"/>
      <c r="W17" s="385"/>
      <c r="X17" s="385"/>
      <c r="Y17" s="385"/>
      <c r="Z17" s="384"/>
      <c r="AA17" s="385"/>
      <c r="AB17" s="385"/>
      <c r="AC17" s="385"/>
      <c r="AD17" s="384"/>
      <c r="AE17" s="385"/>
      <c r="AF17" s="385"/>
      <c r="AG17" s="386"/>
      <c r="AH17" s="341">
        <f>V17+Z17-AD17</f>
        <v>0</v>
      </c>
      <c r="AI17" s="341"/>
      <c r="AJ17" s="341"/>
      <c r="AK17" s="368"/>
      <c r="AL17" s="345" t="str">
        <f>IF(AH17&gt;0,0.23,"")</f>
        <v/>
      </c>
      <c r="AM17" s="346"/>
      <c r="AN17" s="342">
        <f>INT(AH17*0.23)</f>
        <v>0</v>
      </c>
      <c r="AO17" s="343"/>
      <c r="AP17" s="343"/>
      <c r="AQ17" s="343"/>
      <c r="AR17" s="343"/>
      <c r="AS17" s="35"/>
      <c r="AV17" s="101"/>
      <c r="AW17" s="102"/>
      <c r="AY17" s="111">
        <f>AH17</f>
        <v>0</v>
      </c>
      <c r="AZ17" s="112" t="e">
        <f>IF(AV16&lt;=#REF!,AH17,IF(AND(AV16&gt;=#REF!,AV16&lt;=#REF!),AH17*105/108,AH17))</f>
        <v>#REF!</v>
      </c>
      <c r="BA17" s="90"/>
      <c r="BB17" s="112" t="e">
        <f>IF($AL17="賃金で算定",0,INT(AY17*$AL17/100))</f>
        <v>#VALUE!</v>
      </c>
      <c r="BC17" s="112" t="e">
        <f>IF(AY17=AZ17,BB17,AZ17*$AL17/100)</f>
        <v>#REF!</v>
      </c>
      <c r="BD17" s="106">
        <v>2</v>
      </c>
      <c r="BE17" s="107">
        <v>2</v>
      </c>
      <c r="BF17" s="92">
        <v>2</v>
      </c>
      <c r="BG17" s="108">
        <v>60</v>
      </c>
      <c r="BH17" s="108">
        <f>BG16+BG17</f>
        <v>76</v>
      </c>
      <c r="BI17" s="93" t="str">
        <f ca="1">IF(COUNTA(INDIRECT(ADDRESS(BG17,2)):INDIRECT(ADDRESS(BH17,2)))&gt;0,COUNTA(INDIRECT(ADDRESS(BG17,2)):INDIRECT(ADDRESS(BH17,2))),"")</f>
        <v/>
      </c>
      <c r="BJ17" s="77"/>
      <c r="BL17" s="77" t="e">
        <f>IF(AY17=AZ17,0,1)</f>
        <v>#REF!</v>
      </c>
      <c r="BM17" s="77" t="e">
        <f>IF(BL17=1,AL17,"")</f>
        <v>#REF!</v>
      </c>
    </row>
    <row r="18" spans="2:74" ht="18" customHeight="1" x14ac:dyDescent="0.2">
      <c r="B18" s="369"/>
      <c r="C18" s="370"/>
      <c r="D18" s="370"/>
      <c r="E18" s="370"/>
      <c r="F18" s="370"/>
      <c r="G18" s="370"/>
      <c r="H18" s="370"/>
      <c r="I18" s="371"/>
      <c r="J18" s="369"/>
      <c r="K18" s="370"/>
      <c r="L18" s="370"/>
      <c r="M18" s="370"/>
      <c r="N18" s="375"/>
      <c r="O18" s="65"/>
      <c r="P18" s="48" t="s">
        <v>31</v>
      </c>
      <c r="Q18" s="67"/>
      <c r="R18" s="48" t="s">
        <v>1</v>
      </c>
      <c r="S18" s="69"/>
      <c r="T18" s="377" t="s">
        <v>113</v>
      </c>
      <c r="U18" s="377"/>
      <c r="V18" s="378"/>
      <c r="W18" s="379"/>
      <c r="X18" s="379"/>
      <c r="Y18" s="64"/>
      <c r="Z18" s="113"/>
      <c r="AA18" s="114"/>
      <c r="AB18" s="114"/>
      <c r="AC18" s="64"/>
      <c r="AD18" s="113"/>
      <c r="AE18" s="114"/>
      <c r="AF18" s="114"/>
      <c r="AG18" s="115"/>
      <c r="AH18" s="365"/>
      <c r="AI18" s="366"/>
      <c r="AJ18" s="366"/>
      <c r="AK18" s="367"/>
      <c r="AL18" s="152"/>
      <c r="AM18" s="153"/>
      <c r="AN18" s="365"/>
      <c r="AO18" s="366"/>
      <c r="AP18" s="366"/>
      <c r="AQ18" s="366"/>
      <c r="AR18" s="366"/>
      <c r="AS18" s="58"/>
      <c r="AV18" s="101" t="str">
        <f>IF(OR(O18="",Q18=""),"", IF(O18&lt;20,DATE(O18+118,Q18,IF(S18="",1,S18)),DATE(O18+88,Q18,IF(S18="",1,S18))))</f>
        <v/>
      </c>
      <c r="AW18" s="102" t="e">
        <f>IF(AV18&lt;=#REF!,"昔",IF(AV18&lt;=#REF!,"上",IF(AV18&lt;=#REF!,"中","下")))</f>
        <v>#REF!</v>
      </c>
      <c r="AX18" s="9" t="e">
        <f>IF(AV18&lt;=#REF!,5,IF(AV18&lt;=#REF!,7,IF(AV18&lt;=#REF!,9,11)))</f>
        <v>#REF!</v>
      </c>
      <c r="AY18" s="103"/>
      <c r="AZ18" s="104"/>
      <c r="BA18" s="105">
        <f t="shared" ref="BA18" si="0">AN18</f>
        <v>0</v>
      </c>
      <c r="BB18" s="104"/>
      <c r="BC18" s="104"/>
      <c r="BD18" s="116">
        <v>3</v>
      </c>
      <c r="BE18" s="107">
        <v>3</v>
      </c>
      <c r="BF18" s="92">
        <v>3</v>
      </c>
      <c r="BG18" s="108">
        <f t="shared" ref="BG18:BH33" si="1">BG17+$BJ$14</f>
        <v>101</v>
      </c>
      <c r="BH18" s="108">
        <f t="shared" si="1"/>
        <v>117</v>
      </c>
      <c r="BI18" s="93" t="str">
        <f ca="1">IF(COUNTA(INDIRECT(ADDRESS(BG18,2)):INDIRECT(ADDRESS(BH18,2)))&gt;0,COUNTA(INDIRECT(ADDRESS(BG18,2)):INDIRECT(ADDRESS(BH18,2))),"")</f>
        <v/>
      </c>
      <c r="BJ18" s="77"/>
      <c r="BL18" s="77"/>
      <c r="BM18" s="77"/>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38【既設建築物設備工事業】（入力用）'!O18,VALUE(概算年度)='38【既設建築物設備工事業】（入力用）'!O19),IF('38【既設建築物設備工事業】（入力用）'!Q18=1,1,IF('38【既設建築物設備工事業】（入力用）'!Q18=2,2,IF('38【既設建築物設備工事業】（入力用）'!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5">
      <c r="B19" s="372"/>
      <c r="C19" s="373"/>
      <c r="D19" s="373"/>
      <c r="E19" s="373"/>
      <c r="F19" s="373"/>
      <c r="G19" s="373"/>
      <c r="H19" s="373"/>
      <c r="I19" s="374"/>
      <c r="J19" s="372"/>
      <c r="K19" s="373"/>
      <c r="L19" s="373"/>
      <c r="M19" s="373"/>
      <c r="N19" s="376"/>
      <c r="O19" s="66"/>
      <c r="P19" s="11" t="s">
        <v>0</v>
      </c>
      <c r="Q19" s="68"/>
      <c r="R19" s="11" t="s">
        <v>1</v>
      </c>
      <c r="S19" s="70"/>
      <c r="T19" s="380" t="s">
        <v>21</v>
      </c>
      <c r="U19" s="380"/>
      <c r="V19" s="381"/>
      <c r="W19" s="382"/>
      <c r="X19" s="382"/>
      <c r="Y19" s="383"/>
      <c r="Z19" s="384"/>
      <c r="AA19" s="385"/>
      <c r="AB19" s="385"/>
      <c r="AC19" s="385"/>
      <c r="AD19" s="384"/>
      <c r="AE19" s="385"/>
      <c r="AF19" s="385"/>
      <c r="AG19" s="386"/>
      <c r="AH19" s="341">
        <f>V19+Z19-AD19</f>
        <v>0</v>
      </c>
      <c r="AI19" s="341"/>
      <c r="AJ19" s="341"/>
      <c r="AK19" s="368"/>
      <c r="AL19" s="345" t="str">
        <f>IF(AH19&gt;0,0.23,"")</f>
        <v/>
      </c>
      <c r="AM19" s="346"/>
      <c r="AN19" s="342">
        <f>INT(AH19*0.23)</f>
        <v>0</v>
      </c>
      <c r="AO19" s="343"/>
      <c r="AP19" s="343"/>
      <c r="AQ19" s="343"/>
      <c r="AR19" s="343"/>
      <c r="AS19" s="35"/>
      <c r="AV19" s="101"/>
      <c r="AW19" s="102"/>
      <c r="AY19" s="111">
        <f>AH19</f>
        <v>0</v>
      </c>
      <c r="AZ19" s="112" t="e">
        <f>IF(AV18&lt;=#REF!,AH19,IF(AND(AV18&gt;=#REF!,AV18&lt;=#REF!),AH19*105/108,AH19))</f>
        <v>#REF!</v>
      </c>
      <c r="BA19" s="90"/>
      <c r="BB19" s="112" t="e">
        <f t="shared" ref="BB19" si="2">IF($AL19="賃金で算定",0,INT(AY19*$AL19/100))</f>
        <v>#VALUE!</v>
      </c>
      <c r="BC19" s="117" t="e">
        <f>IF(AY19=AZ19,BB19,AZ19*$AL19/100)</f>
        <v>#REF!</v>
      </c>
      <c r="BD19" s="118">
        <v>4</v>
      </c>
      <c r="BE19" s="119">
        <v>4</v>
      </c>
      <c r="BF19" s="92">
        <v>4</v>
      </c>
      <c r="BG19" s="108">
        <f t="shared" si="1"/>
        <v>142</v>
      </c>
      <c r="BH19" s="108">
        <f t="shared" si="1"/>
        <v>158</v>
      </c>
      <c r="BI19" s="93" t="str">
        <f ca="1">IF(COUNTA(INDIRECT(ADDRESS(BG19,2)):INDIRECT(ADDRESS(BH19,2)))&gt;0,COUNTA(INDIRECT(ADDRESS(BG19,2)):INDIRECT(ADDRESS(BH19,2))),"")</f>
        <v/>
      </c>
      <c r="BJ19" s="77"/>
      <c r="BL19" s="77" t="e">
        <f>IF(AY19=AZ19,0,1)</f>
        <v>#REF!</v>
      </c>
      <c r="BM19" s="77" t="e">
        <f>IF(BL19=1,AL19,"")</f>
        <v>#REF!</v>
      </c>
    </row>
    <row r="20" spans="2:74" ht="18" customHeight="1" x14ac:dyDescent="0.2">
      <c r="B20" s="369"/>
      <c r="C20" s="370"/>
      <c r="D20" s="370"/>
      <c r="E20" s="370"/>
      <c r="F20" s="370"/>
      <c r="G20" s="370"/>
      <c r="H20" s="370"/>
      <c r="I20" s="371"/>
      <c r="J20" s="369"/>
      <c r="K20" s="370"/>
      <c r="L20" s="370"/>
      <c r="M20" s="370"/>
      <c r="N20" s="375"/>
      <c r="O20" s="65"/>
      <c r="P20" s="48" t="s">
        <v>31</v>
      </c>
      <c r="Q20" s="67"/>
      <c r="R20" s="48" t="s">
        <v>1</v>
      </c>
      <c r="S20" s="69"/>
      <c r="T20" s="377" t="s">
        <v>113</v>
      </c>
      <c r="U20" s="377"/>
      <c r="V20" s="378"/>
      <c r="W20" s="379"/>
      <c r="X20" s="379"/>
      <c r="Y20" s="64"/>
      <c r="Z20" s="113"/>
      <c r="AA20" s="114"/>
      <c r="AB20" s="114"/>
      <c r="AC20" s="64"/>
      <c r="AD20" s="113"/>
      <c r="AE20" s="114"/>
      <c r="AF20" s="114"/>
      <c r="AG20" s="115"/>
      <c r="AH20" s="365"/>
      <c r="AI20" s="366"/>
      <c r="AJ20" s="366"/>
      <c r="AK20" s="367"/>
      <c r="AL20" s="152"/>
      <c r="AM20" s="153"/>
      <c r="AN20" s="365"/>
      <c r="AO20" s="366"/>
      <c r="AP20" s="366"/>
      <c r="AQ20" s="366"/>
      <c r="AR20" s="366"/>
      <c r="AS20" s="58"/>
      <c r="AV20" s="101" t="str">
        <f>IF(OR(O20="",Q20=""),"", IF(O20&lt;20,DATE(O20+118,Q20,IF(S20="",1,S20)),DATE(O20+88,Q20,IF(S20="",1,S20))))</f>
        <v/>
      </c>
      <c r="AW20" s="102" t="e">
        <f>IF(AV20&lt;=#REF!,"昔",IF(AV20&lt;=#REF!,"上",IF(AV20&lt;=#REF!,"中","下")))</f>
        <v>#REF!</v>
      </c>
      <c r="AX20" s="9" t="e">
        <f>IF(AV20&lt;=#REF!,5,IF(AV20&lt;=#REF!,7,IF(AV20&lt;=#REF!,9,11)))</f>
        <v>#REF!</v>
      </c>
      <c r="AY20" s="103"/>
      <c r="AZ20" s="104"/>
      <c r="BA20" s="105">
        <f t="shared" ref="BA20" si="3">AN20</f>
        <v>0</v>
      </c>
      <c r="BB20" s="104"/>
      <c r="BC20" s="104"/>
      <c r="BE20" s="120">
        <v>5</v>
      </c>
      <c r="BF20" s="92">
        <v>5</v>
      </c>
      <c r="BG20" s="108">
        <f t="shared" si="1"/>
        <v>183</v>
      </c>
      <c r="BH20" s="108">
        <f t="shared" si="1"/>
        <v>199</v>
      </c>
      <c r="BI20" s="93" t="str">
        <f ca="1">IF(COUNTA(INDIRECT(ADDRESS(BG20,2)):INDIRECT(ADDRESS(BH20,2)))&gt;0,COUNTA(INDIRECT(ADDRESS(BG20,2)):INDIRECT(ADDRESS(BH20,2))),"")</f>
        <v/>
      </c>
      <c r="BJ20" s="77"/>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38【既設建築物設備工事業】（入力用）'!O20,VALUE(概算年度)='38【既設建築物設備工事業】（入力用）'!O21),IF('38【既設建築物設備工事業】（入力用）'!Q20=1,1,IF('38【既設建築物設備工事業】（入力用）'!Q20=2,2,IF('38【既設建築物設備工事業】（入力用）'!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2">
      <c r="B21" s="372"/>
      <c r="C21" s="373"/>
      <c r="D21" s="373"/>
      <c r="E21" s="373"/>
      <c r="F21" s="373"/>
      <c r="G21" s="373"/>
      <c r="H21" s="373"/>
      <c r="I21" s="374"/>
      <c r="J21" s="372"/>
      <c r="K21" s="373"/>
      <c r="L21" s="373"/>
      <c r="M21" s="373"/>
      <c r="N21" s="376"/>
      <c r="O21" s="66"/>
      <c r="P21" s="11" t="s">
        <v>0</v>
      </c>
      <c r="Q21" s="68"/>
      <c r="R21" s="11" t="s">
        <v>1</v>
      </c>
      <c r="S21" s="70"/>
      <c r="T21" s="380" t="s">
        <v>21</v>
      </c>
      <c r="U21" s="380"/>
      <c r="V21" s="381"/>
      <c r="W21" s="382"/>
      <c r="X21" s="382"/>
      <c r="Y21" s="383"/>
      <c r="Z21" s="381"/>
      <c r="AA21" s="382"/>
      <c r="AB21" s="382"/>
      <c r="AC21" s="382"/>
      <c r="AD21" s="381"/>
      <c r="AE21" s="382"/>
      <c r="AF21" s="382"/>
      <c r="AG21" s="383"/>
      <c r="AH21" s="341">
        <f>V21+Z21-AD21</f>
        <v>0</v>
      </c>
      <c r="AI21" s="341"/>
      <c r="AJ21" s="341"/>
      <c r="AK21" s="368"/>
      <c r="AL21" s="345" t="str">
        <f>IF(AH21&gt;0,0.23,"")</f>
        <v/>
      </c>
      <c r="AM21" s="346"/>
      <c r="AN21" s="342">
        <f>INT(AH21*0.23)</f>
        <v>0</v>
      </c>
      <c r="AO21" s="343"/>
      <c r="AP21" s="343"/>
      <c r="AQ21" s="343"/>
      <c r="AR21" s="343"/>
      <c r="AS21" s="35"/>
      <c r="AV21" s="101"/>
      <c r="AW21" s="102"/>
      <c r="AY21" s="111">
        <f>AH21</f>
        <v>0</v>
      </c>
      <c r="AZ21" s="112" t="e">
        <f>IF(AV20&lt;=#REF!,AH21,IF(AND(AV20&gt;=#REF!,AV20&lt;=#REF!),AH21*105/108,AH21))</f>
        <v>#REF!</v>
      </c>
      <c r="BA21" s="90"/>
      <c r="BB21" s="112" t="e">
        <f t="shared" ref="BB21" si="4">IF($AL21="賃金で算定",0,INT(AY21*$AL21/100))</f>
        <v>#VALUE!</v>
      </c>
      <c r="BC21" s="112" t="e">
        <f>IF(AY21=AZ21,BB21,AZ21*$AL21/100)</f>
        <v>#REF!</v>
      </c>
      <c r="BE21" s="120">
        <v>6</v>
      </c>
      <c r="BF21" s="92">
        <v>6</v>
      </c>
      <c r="BG21" s="108">
        <f t="shared" si="1"/>
        <v>224</v>
      </c>
      <c r="BH21" s="108">
        <f t="shared" si="1"/>
        <v>240</v>
      </c>
      <c r="BI21" s="93" t="str">
        <f ca="1">IF(COUNTA(INDIRECT(ADDRESS(BG21,2)):INDIRECT(ADDRESS(BH21,2)))&gt;0,COUNTA(INDIRECT(ADDRESS(BG21,2)):INDIRECT(ADDRESS(BH21,2))),"")</f>
        <v/>
      </c>
      <c r="BJ21" s="77"/>
      <c r="BL21" s="77" t="e">
        <f>IF(AY21=AZ21,0,1)</f>
        <v>#REF!</v>
      </c>
      <c r="BM21" s="77" t="e">
        <f>IF(BL21=1,AL21,"")</f>
        <v>#REF!</v>
      </c>
    </row>
    <row r="22" spans="2:74" ht="18" customHeight="1" x14ac:dyDescent="0.2">
      <c r="B22" s="369"/>
      <c r="C22" s="370"/>
      <c r="D22" s="370"/>
      <c r="E22" s="370"/>
      <c r="F22" s="370"/>
      <c r="G22" s="370"/>
      <c r="H22" s="370"/>
      <c r="I22" s="371"/>
      <c r="J22" s="369"/>
      <c r="K22" s="370"/>
      <c r="L22" s="370"/>
      <c r="M22" s="370"/>
      <c r="N22" s="375"/>
      <c r="O22" s="65"/>
      <c r="P22" s="48" t="s">
        <v>31</v>
      </c>
      <c r="Q22" s="67"/>
      <c r="R22" s="48" t="s">
        <v>1</v>
      </c>
      <c r="S22" s="69"/>
      <c r="T22" s="377" t="s">
        <v>113</v>
      </c>
      <c r="U22" s="377"/>
      <c r="V22" s="378"/>
      <c r="W22" s="379"/>
      <c r="X22" s="379"/>
      <c r="Y22" s="24"/>
      <c r="Z22" s="121"/>
      <c r="AA22" s="122"/>
      <c r="AB22" s="122"/>
      <c r="AC22" s="24"/>
      <c r="AD22" s="121"/>
      <c r="AE22" s="122"/>
      <c r="AF22" s="122"/>
      <c r="AG22" s="123"/>
      <c r="AH22" s="365"/>
      <c r="AI22" s="366"/>
      <c r="AJ22" s="366"/>
      <c r="AK22" s="367"/>
      <c r="AL22" s="152"/>
      <c r="AM22" s="153"/>
      <c r="AN22" s="365"/>
      <c r="AO22" s="366"/>
      <c r="AP22" s="366"/>
      <c r="AQ22" s="366"/>
      <c r="AR22" s="366"/>
      <c r="AS22" s="58"/>
      <c r="AV22" s="101" t="str">
        <f>IF(OR(O22="",Q22=""),"", IF(O22&lt;20,DATE(O22+118,Q22,IF(S22="",1,S22)),DATE(O22+88,Q22,IF(S22="",1,S22))))</f>
        <v/>
      </c>
      <c r="AW22" s="102" t="e">
        <f>IF(AV22&lt;=#REF!,"昔",IF(AV22&lt;=#REF!,"上",IF(AV22&lt;=#REF!,"中","下")))</f>
        <v>#REF!</v>
      </c>
      <c r="AX22" s="9" t="e">
        <f>IF(AV22&lt;=#REF!,5,IF(AV22&lt;=#REF!,7,IF(AV22&lt;=#REF!,9,11)))</f>
        <v>#REF!</v>
      </c>
      <c r="AY22" s="103"/>
      <c r="AZ22" s="104"/>
      <c r="BA22" s="105">
        <f t="shared" ref="BA22" si="5">AN22</f>
        <v>0</v>
      </c>
      <c r="BB22" s="104"/>
      <c r="BC22" s="104"/>
      <c r="BE22" s="120">
        <v>7</v>
      </c>
      <c r="BF22" s="92">
        <v>7</v>
      </c>
      <c r="BG22" s="108">
        <f t="shared" si="1"/>
        <v>265</v>
      </c>
      <c r="BH22" s="108">
        <f t="shared" si="1"/>
        <v>281</v>
      </c>
      <c r="BI22" s="93" t="str">
        <f ca="1">IF(COUNTA(INDIRECT(ADDRESS(BG22,2)):INDIRECT(ADDRESS(BH22,2)))&gt;0,COUNTA(INDIRECT(ADDRESS(BG22,2)):INDIRECT(ADDRESS(BH22,2))),"")</f>
        <v/>
      </c>
      <c r="BJ22" s="77"/>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38【既設建築物設備工事業】（入力用）'!O22,VALUE(概算年度)='38【既設建築物設備工事業】（入力用）'!O23),IF('38【既設建築物設備工事業】（入力用）'!Q22=1,1,IF('38【既設建築物設備工事業】（入力用）'!Q22=2,2,IF('38【既設建築物設備工事業】（入力用）'!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2">
      <c r="B23" s="372"/>
      <c r="C23" s="373"/>
      <c r="D23" s="373"/>
      <c r="E23" s="373"/>
      <c r="F23" s="373"/>
      <c r="G23" s="373"/>
      <c r="H23" s="373"/>
      <c r="I23" s="374"/>
      <c r="J23" s="372"/>
      <c r="K23" s="373"/>
      <c r="L23" s="373"/>
      <c r="M23" s="373"/>
      <c r="N23" s="376"/>
      <c r="O23" s="66"/>
      <c r="P23" s="11" t="s">
        <v>0</v>
      </c>
      <c r="Q23" s="68"/>
      <c r="R23" s="11" t="s">
        <v>1</v>
      </c>
      <c r="S23" s="70"/>
      <c r="T23" s="380" t="s">
        <v>21</v>
      </c>
      <c r="U23" s="380"/>
      <c r="V23" s="381"/>
      <c r="W23" s="382"/>
      <c r="X23" s="382"/>
      <c r="Y23" s="383"/>
      <c r="Z23" s="384"/>
      <c r="AA23" s="385"/>
      <c r="AB23" s="385"/>
      <c r="AC23" s="385"/>
      <c r="AD23" s="384"/>
      <c r="AE23" s="385"/>
      <c r="AF23" s="385"/>
      <c r="AG23" s="386"/>
      <c r="AH23" s="341">
        <f>V23+Z23-AD23</f>
        <v>0</v>
      </c>
      <c r="AI23" s="341"/>
      <c r="AJ23" s="341"/>
      <c r="AK23" s="368"/>
      <c r="AL23" s="345" t="str">
        <f>IF(AH23&gt;0,0.23,"")</f>
        <v/>
      </c>
      <c r="AM23" s="346"/>
      <c r="AN23" s="342">
        <f>INT(AH23*0.23)</f>
        <v>0</v>
      </c>
      <c r="AO23" s="343"/>
      <c r="AP23" s="343"/>
      <c r="AQ23" s="343"/>
      <c r="AR23" s="343"/>
      <c r="AS23" s="35"/>
      <c r="AV23" s="101"/>
      <c r="AW23" s="102"/>
      <c r="AY23" s="111">
        <f>AH23</f>
        <v>0</v>
      </c>
      <c r="AZ23" s="112" t="e">
        <f>IF(AV22&lt;=#REF!,AH23,IF(AND(AV22&gt;=#REF!,AV22&lt;=#REF!),AH23*105/108,AH23))</f>
        <v>#REF!</v>
      </c>
      <c r="BA23" s="90"/>
      <c r="BB23" s="112" t="e">
        <f t="shared" ref="BB23" si="6">IF($AL23="賃金で算定",0,INT(AY23*$AL23/100))</f>
        <v>#VALUE!</v>
      </c>
      <c r="BC23" s="112" t="e">
        <f>IF(AY23=AZ23,BB23,AZ23*$AL23/100)</f>
        <v>#REF!</v>
      </c>
      <c r="BE23" s="120">
        <v>8</v>
      </c>
      <c r="BF23" s="92">
        <v>8</v>
      </c>
      <c r="BG23" s="108">
        <f t="shared" si="1"/>
        <v>306</v>
      </c>
      <c r="BH23" s="108">
        <f t="shared" si="1"/>
        <v>322</v>
      </c>
      <c r="BI23" s="93" t="str">
        <f ca="1">IF(COUNTA(INDIRECT(ADDRESS(BG23,2)):INDIRECT(ADDRESS(BH23,2)))&gt;0,COUNTA(INDIRECT(ADDRESS(BG23,2)):INDIRECT(ADDRESS(BH23,2))),"")</f>
        <v/>
      </c>
      <c r="BJ23" s="77"/>
      <c r="BL23" s="77" t="e">
        <f>IF(AY23=AZ23,0,1)</f>
        <v>#REF!</v>
      </c>
      <c r="BM23" s="77" t="e">
        <f>IF(BL23=1,AL23,"")</f>
        <v>#REF!</v>
      </c>
    </row>
    <row r="24" spans="2:74" ht="18" customHeight="1" x14ac:dyDescent="0.2">
      <c r="B24" s="369"/>
      <c r="C24" s="370"/>
      <c r="D24" s="370"/>
      <c r="E24" s="370"/>
      <c r="F24" s="370"/>
      <c r="G24" s="370"/>
      <c r="H24" s="370"/>
      <c r="I24" s="371"/>
      <c r="J24" s="369"/>
      <c r="K24" s="370"/>
      <c r="L24" s="370"/>
      <c r="M24" s="370"/>
      <c r="N24" s="375"/>
      <c r="O24" s="65"/>
      <c r="P24" s="48" t="s">
        <v>31</v>
      </c>
      <c r="Q24" s="67"/>
      <c r="R24" s="48" t="s">
        <v>1</v>
      </c>
      <c r="S24" s="69"/>
      <c r="T24" s="377" t="s">
        <v>113</v>
      </c>
      <c r="U24" s="377"/>
      <c r="V24" s="378"/>
      <c r="W24" s="379"/>
      <c r="X24" s="379"/>
      <c r="Y24" s="64"/>
      <c r="Z24" s="113"/>
      <c r="AA24" s="114"/>
      <c r="AB24" s="114"/>
      <c r="AC24" s="64"/>
      <c r="AD24" s="113"/>
      <c r="AE24" s="114"/>
      <c r="AF24" s="114"/>
      <c r="AG24" s="115"/>
      <c r="AH24" s="365"/>
      <c r="AI24" s="366"/>
      <c r="AJ24" s="366"/>
      <c r="AK24" s="367"/>
      <c r="AL24" s="152"/>
      <c r="AM24" s="153"/>
      <c r="AN24" s="365"/>
      <c r="AO24" s="366"/>
      <c r="AP24" s="366"/>
      <c r="AQ24" s="366"/>
      <c r="AR24" s="366"/>
      <c r="AS24" s="58"/>
      <c r="AV24" s="101" t="str">
        <f>IF(OR(O24="",Q24=""),"", IF(O24&lt;20,DATE(O24+118,Q24,IF(S24="",1,S24)),DATE(O24+88,Q24,IF(S24="",1,S24))))</f>
        <v/>
      </c>
      <c r="AW24" s="102" t="e">
        <f>IF(AV24&lt;=#REF!,"昔",IF(AV24&lt;=#REF!,"上",IF(AV24&lt;=#REF!,"中","下")))</f>
        <v>#REF!</v>
      </c>
      <c r="AX24" s="9" t="e">
        <f>IF(AV24&lt;=#REF!,5,IF(AV24&lt;=#REF!,7,IF(AV24&lt;=#REF!,9,11)))</f>
        <v>#REF!</v>
      </c>
      <c r="AY24" s="103"/>
      <c r="AZ24" s="104"/>
      <c r="BA24" s="105">
        <f t="shared" ref="BA24" si="7">AN24</f>
        <v>0</v>
      </c>
      <c r="BB24" s="104"/>
      <c r="BC24" s="104"/>
      <c r="BE24" s="120">
        <v>9</v>
      </c>
      <c r="BF24" s="92">
        <v>9</v>
      </c>
      <c r="BG24" s="108">
        <f t="shared" si="1"/>
        <v>347</v>
      </c>
      <c r="BH24" s="108">
        <f t="shared" si="1"/>
        <v>363</v>
      </c>
      <c r="BI24" s="93" t="str">
        <f ca="1">IF(COUNTA(INDIRECT(ADDRESS(BG24,2)):INDIRECT(ADDRESS(BH24,2)))&gt;0,COUNTA(INDIRECT(ADDRESS(BG24,2)):INDIRECT(ADDRESS(BH24,2))),"")</f>
        <v/>
      </c>
      <c r="BJ24" s="77"/>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38【既設建築物設備工事業】（入力用）'!O24,VALUE(概算年度)='38【既設建築物設備工事業】（入力用）'!O25),IF('38【既設建築物設備工事業】（入力用）'!Q24=1,1,IF('38【既設建築物設備工事業】（入力用）'!Q24=2,2,IF('38【既設建築物設備工事業】（入力用）'!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2">
      <c r="B25" s="372"/>
      <c r="C25" s="373"/>
      <c r="D25" s="373"/>
      <c r="E25" s="373"/>
      <c r="F25" s="373"/>
      <c r="G25" s="373"/>
      <c r="H25" s="373"/>
      <c r="I25" s="374"/>
      <c r="J25" s="372"/>
      <c r="K25" s="373"/>
      <c r="L25" s="373"/>
      <c r="M25" s="373"/>
      <c r="N25" s="376"/>
      <c r="O25" s="66"/>
      <c r="P25" s="11" t="s">
        <v>0</v>
      </c>
      <c r="Q25" s="68"/>
      <c r="R25" s="11" t="s">
        <v>1</v>
      </c>
      <c r="S25" s="70"/>
      <c r="T25" s="380" t="s">
        <v>21</v>
      </c>
      <c r="U25" s="380"/>
      <c r="V25" s="381"/>
      <c r="W25" s="382"/>
      <c r="X25" s="382"/>
      <c r="Y25" s="383"/>
      <c r="Z25" s="381"/>
      <c r="AA25" s="382"/>
      <c r="AB25" s="382"/>
      <c r="AC25" s="382"/>
      <c r="AD25" s="384"/>
      <c r="AE25" s="385"/>
      <c r="AF25" s="385"/>
      <c r="AG25" s="386"/>
      <c r="AH25" s="341">
        <f>V25+Z25-AD25</f>
        <v>0</v>
      </c>
      <c r="AI25" s="341"/>
      <c r="AJ25" s="341"/>
      <c r="AK25" s="368"/>
      <c r="AL25" s="345" t="str">
        <f>IF(AH25&gt;0,0.23,"")</f>
        <v/>
      </c>
      <c r="AM25" s="346"/>
      <c r="AN25" s="342">
        <f>INT(AH25*0.23)</f>
        <v>0</v>
      </c>
      <c r="AO25" s="343"/>
      <c r="AP25" s="343"/>
      <c r="AQ25" s="343"/>
      <c r="AR25" s="343"/>
      <c r="AS25" s="35"/>
      <c r="AV25" s="102"/>
      <c r="AW25" s="102"/>
      <c r="AY25" s="111">
        <f>AH25</f>
        <v>0</v>
      </c>
      <c r="AZ25" s="112" t="e">
        <f>IF(AV24&lt;=#REF!,AH25,IF(AND(AV24&gt;=#REF!,AV24&lt;=#REF!),AH25*105/108,AH25))</f>
        <v>#REF!</v>
      </c>
      <c r="BA25" s="90"/>
      <c r="BB25" s="112" t="e">
        <f t="shared" ref="BB25" si="8">IF($AL25="賃金で算定",0,INT(AY25*$AL25/100))</f>
        <v>#VALUE!</v>
      </c>
      <c r="BC25" s="112" t="e">
        <f>IF(AY25=AZ25,BB25,AZ25*$AL25/100)</f>
        <v>#REF!</v>
      </c>
      <c r="BE25" s="120">
        <v>10</v>
      </c>
      <c r="BF25" s="92">
        <v>10</v>
      </c>
      <c r="BG25" s="108">
        <f t="shared" si="1"/>
        <v>388</v>
      </c>
      <c r="BH25" s="108">
        <f t="shared" si="1"/>
        <v>404</v>
      </c>
      <c r="BI25" s="93" t="str">
        <f ca="1">IF(COUNTA(INDIRECT(ADDRESS(BG25,2)):INDIRECT(ADDRESS(BH25,2)))&gt;0,COUNTA(INDIRECT(ADDRESS(BG25,2)):INDIRECT(ADDRESS(BH25,2))),"")</f>
        <v/>
      </c>
      <c r="BJ25" s="77"/>
      <c r="BL25" s="77" t="e">
        <f>IF(AY25=AZ25,0,1)</f>
        <v>#REF!</v>
      </c>
      <c r="BM25" s="77" t="e">
        <f>IF(BL25=1,AL25,"")</f>
        <v>#REF!</v>
      </c>
    </row>
    <row r="26" spans="2:74" ht="18" customHeight="1" x14ac:dyDescent="0.2">
      <c r="B26" s="347" t="s">
        <v>86</v>
      </c>
      <c r="C26" s="348"/>
      <c r="D26" s="348"/>
      <c r="E26" s="349"/>
      <c r="F26" s="526" t="s">
        <v>132</v>
      </c>
      <c r="G26" s="527"/>
      <c r="H26" s="527"/>
      <c r="I26" s="527"/>
      <c r="J26" s="527"/>
      <c r="K26" s="527"/>
      <c r="L26" s="527"/>
      <c r="M26" s="527"/>
      <c r="N26" s="528"/>
      <c r="O26" s="347" t="s">
        <v>73</v>
      </c>
      <c r="P26" s="348"/>
      <c r="Q26" s="348"/>
      <c r="R26" s="348"/>
      <c r="S26" s="348"/>
      <c r="T26" s="348"/>
      <c r="U26" s="349"/>
      <c r="V26" s="365"/>
      <c r="W26" s="366"/>
      <c r="X26" s="366"/>
      <c r="Y26" s="367"/>
      <c r="Z26" s="55"/>
      <c r="AA26" s="56"/>
      <c r="AB26" s="56"/>
      <c r="AC26" s="54"/>
      <c r="AD26" s="55"/>
      <c r="AE26" s="56"/>
      <c r="AF26" s="56"/>
      <c r="AG26" s="54"/>
      <c r="AH26" s="365"/>
      <c r="AI26" s="366"/>
      <c r="AJ26" s="366"/>
      <c r="AK26" s="367"/>
      <c r="AL26" s="55"/>
      <c r="AM26" s="57"/>
      <c r="AN26" s="365"/>
      <c r="AO26" s="366"/>
      <c r="AP26" s="366"/>
      <c r="AQ26" s="366"/>
      <c r="AR26" s="366"/>
      <c r="AS26" s="58"/>
      <c r="AV26" s="77"/>
      <c r="AW26" s="77"/>
      <c r="AY26" s="103"/>
      <c r="AZ26" s="124"/>
      <c r="BA26" s="125">
        <f>BA16+BA18+BA20+BA22+BA24</f>
        <v>0</v>
      </c>
      <c r="BB26" s="105" t="e">
        <f>BB17+BB19+BB21+BB23+BB25</f>
        <v>#VALUE!</v>
      </c>
      <c r="BC26" s="105">
        <f>SUMIF(BL17:BL25,0,BC17:BC25)+ROUNDDOWN(ROUNDDOWN(BL26*105/108,0)*BM26/100,0)</f>
        <v>0</v>
      </c>
      <c r="BE26" s="120">
        <v>11</v>
      </c>
      <c r="BF26" s="92">
        <v>11</v>
      </c>
      <c r="BG26" s="108">
        <f t="shared" si="1"/>
        <v>429</v>
      </c>
      <c r="BH26" s="108">
        <f t="shared" si="1"/>
        <v>445</v>
      </c>
      <c r="BI26" s="93" t="str">
        <f ca="1">IF(COUNTA(INDIRECT(ADDRESS(BG26,2)):INDIRECT(ADDRESS(BH26,2)))&gt;0,COUNTA(INDIRECT(ADDRESS(BG26,2)):INDIRECT(ADDRESS(BH26,2))),"")</f>
        <v/>
      </c>
      <c r="BJ26" s="77"/>
      <c r="BL26" s="77">
        <f>SUMIF(BL17:BL25,1,AH17:AK25)</f>
        <v>0</v>
      </c>
      <c r="BM26" s="77">
        <f>IF(COUNT(BM17:BM25)=0,0,SUM(BM17:BM25)/COUNT(BM17:BM25))</f>
        <v>0</v>
      </c>
    </row>
    <row r="27" spans="2:74" ht="18" customHeight="1" thickBot="1" x14ac:dyDescent="0.25">
      <c r="B27" s="350"/>
      <c r="C27" s="351"/>
      <c r="D27" s="351"/>
      <c r="E27" s="352"/>
      <c r="F27" s="529"/>
      <c r="G27" s="530"/>
      <c r="H27" s="530"/>
      <c r="I27" s="530"/>
      <c r="J27" s="530"/>
      <c r="K27" s="530"/>
      <c r="L27" s="530"/>
      <c r="M27" s="530"/>
      <c r="N27" s="531"/>
      <c r="O27" s="350"/>
      <c r="P27" s="351"/>
      <c r="Q27" s="351"/>
      <c r="R27" s="351"/>
      <c r="S27" s="351"/>
      <c r="T27" s="351"/>
      <c r="U27" s="352"/>
      <c r="V27" s="340">
        <f>V17+V19+V21+V23+V25</f>
        <v>0</v>
      </c>
      <c r="W27" s="534"/>
      <c r="X27" s="534"/>
      <c r="Y27" s="535"/>
      <c r="Z27" s="340">
        <f>Z17+Z19+Z21+Z23+Z25</f>
        <v>0</v>
      </c>
      <c r="AA27" s="536"/>
      <c r="AB27" s="536"/>
      <c r="AC27" s="537"/>
      <c r="AD27" s="340">
        <f>AD17+AD19+AD21+AD23+AD25</f>
        <v>0</v>
      </c>
      <c r="AE27" s="536"/>
      <c r="AF27" s="536"/>
      <c r="AG27" s="537"/>
      <c r="AH27" s="340">
        <f>AH17+AH19+AH21+AH23+AH25</f>
        <v>0</v>
      </c>
      <c r="AI27" s="341"/>
      <c r="AJ27" s="341"/>
      <c r="AK27" s="341"/>
      <c r="AL27" s="59"/>
      <c r="AM27" s="60"/>
      <c r="AN27" s="340">
        <f>AN17+AN19+AN21+AN23+AN25</f>
        <v>0</v>
      </c>
      <c r="AO27" s="534"/>
      <c r="AP27" s="534"/>
      <c r="AQ27" s="534"/>
      <c r="AR27" s="534"/>
      <c r="AS27" s="126"/>
      <c r="AV27" s="77"/>
      <c r="AW27" s="77"/>
      <c r="AY27" s="127">
        <f>AY17+AY19+AY21+AY23+AY25</f>
        <v>0</v>
      </c>
      <c r="AZ27" s="128"/>
      <c r="BA27" s="128"/>
      <c r="BB27" s="129" t="e">
        <f>BB26</f>
        <v>#VALUE!</v>
      </c>
      <c r="BC27" s="130"/>
      <c r="BE27" s="131">
        <v>12</v>
      </c>
      <c r="BF27" s="92">
        <v>12</v>
      </c>
      <c r="BG27" s="108">
        <f>BG26+$BJ$14</f>
        <v>470</v>
      </c>
      <c r="BH27" s="108">
        <f>BH26+$BJ$14</f>
        <v>486</v>
      </c>
      <c r="BI27" s="93" t="str">
        <f ca="1">IF(COUNTA(INDIRECT(ADDRESS(BG27,2)):INDIRECT(ADDRESS(BH27,2)))&gt;0,COUNTA(INDIRECT(ADDRESS(BG27,2)):INDIRECT(ADDRESS(BH27,2))),"")</f>
        <v/>
      </c>
      <c r="BJ27" s="77"/>
    </row>
    <row r="28" spans="2:74" ht="18" customHeight="1" x14ac:dyDescent="0.2">
      <c r="B28" s="353"/>
      <c r="C28" s="354"/>
      <c r="D28" s="354"/>
      <c r="E28" s="355"/>
      <c r="F28" s="532"/>
      <c r="G28" s="532"/>
      <c r="H28" s="532"/>
      <c r="I28" s="532"/>
      <c r="J28" s="532"/>
      <c r="K28" s="532"/>
      <c r="L28" s="532"/>
      <c r="M28" s="532"/>
      <c r="N28" s="533"/>
      <c r="O28" s="353"/>
      <c r="P28" s="354"/>
      <c r="Q28" s="354"/>
      <c r="R28" s="354"/>
      <c r="S28" s="354"/>
      <c r="T28" s="354"/>
      <c r="U28" s="355"/>
      <c r="V28" s="342"/>
      <c r="W28" s="343"/>
      <c r="X28" s="343"/>
      <c r="Y28" s="343"/>
      <c r="Z28" s="342"/>
      <c r="AA28" s="343"/>
      <c r="AB28" s="343"/>
      <c r="AC28" s="343"/>
      <c r="AD28" s="342"/>
      <c r="AE28" s="343"/>
      <c r="AF28" s="343"/>
      <c r="AG28" s="343"/>
      <c r="AH28" s="342"/>
      <c r="AI28" s="343"/>
      <c r="AJ28" s="343"/>
      <c r="AK28" s="344"/>
      <c r="AL28" s="34"/>
      <c r="AM28" s="35"/>
      <c r="AN28" s="342"/>
      <c r="AO28" s="343"/>
      <c r="AP28" s="343"/>
      <c r="AQ28" s="343"/>
      <c r="AR28" s="343"/>
      <c r="AS28" s="35"/>
      <c r="AU28" s="132"/>
      <c r="AV28" s="77"/>
      <c r="AW28" s="77"/>
      <c r="AY28" s="133"/>
      <c r="AZ28" s="134" t="e">
        <f>IF(AZ17+AZ19+AZ21+AZ23+AZ25=AY27,0,ROUNDDOWN(AZ17+AZ19+AZ21+AZ23+AZ25,0))</f>
        <v>#REF!</v>
      </c>
      <c r="BA28" s="135"/>
      <c r="BB28" s="135"/>
      <c r="BC28" s="134" t="e">
        <f>IF(BC26=BB27,0,BC26)</f>
        <v>#VALUE!</v>
      </c>
      <c r="BF28" s="92">
        <v>13</v>
      </c>
      <c r="BG28" s="108">
        <f t="shared" si="1"/>
        <v>511</v>
      </c>
      <c r="BH28" s="108">
        <f t="shared" si="1"/>
        <v>527</v>
      </c>
      <c r="BI28" s="93" t="str">
        <f ca="1">IF(COUNTA(INDIRECT(ADDRESS(BG28,2)):INDIRECT(ADDRESS(BH28,2)))&gt;0,COUNTA(INDIRECT(ADDRESS(BG28,2)):INDIRECT(ADDRESS(BH28,2))),"")</f>
        <v/>
      </c>
      <c r="BJ28" s="77"/>
    </row>
    <row r="29" spans="2:74" ht="15.75" customHeight="1" x14ac:dyDescent="0.2">
      <c r="D29" s="2" t="s">
        <v>22</v>
      </c>
      <c r="AD29" s="1" t="str">
        <f>IF(AND($F26="",$V26+$V27&gt;0),"事業の種類を選択してください。","")</f>
        <v/>
      </c>
      <c r="AN29" s="339">
        <f>IF(AN26=0,0,AN26+IF(AN28=0,AN27,AN28))</f>
        <v>0</v>
      </c>
      <c r="AO29" s="339"/>
      <c r="AP29" s="339"/>
      <c r="AQ29" s="339"/>
      <c r="AR29" s="339"/>
      <c r="BF29" s="92">
        <v>14</v>
      </c>
      <c r="BG29" s="108">
        <f t="shared" si="1"/>
        <v>552</v>
      </c>
      <c r="BH29" s="108">
        <f t="shared" si="1"/>
        <v>568</v>
      </c>
      <c r="BI29" s="93" t="str">
        <f ca="1">IF(COUNTA(INDIRECT(ADDRESS(BG29,2)):INDIRECT(ADDRESS(BH29,2)))&gt;0,COUNTA(INDIRECT(ADDRESS(BG29,2)):INDIRECT(ADDRESS(BH29,2))),"")</f>
        <v/>
      </c>
      <c r="BJ29" s="77"/>
    </row>
    <row r="30" spans="2:74" ht="15" customHeight="1" x14ac:dyDescent="0.2">
      <c r="AG30" s="9"/>
      <c r="AI30" s="10" t="s">
        <v>88</v>
      </c>
      <c r="AJ30" s="568">
        <f>初期設定!C6</f>
        <v>0</v>
      </c>
      <c r="AK30" s="568"/>
      <c r="AL30" s="568"/>
      <c r="AM30" s="380" t="s">
        <v>47</v>
      </c>
      <c r="AN30" s="380"/>
      <c r="AO30" s="525">
        <f>初期設定!F6</f>
        <v>0</v>
      </c>
      <c r="AP30" s="525"/>
      <c r="AQ30" s="525"/>
      <c r="AR30" s="525"/>
      <c r="AS30" s="11" t="s">
        <v>77</v>
      </c>
      <c r="AV30" s="101"/>
      <c r="BF30" s="92">
        <v>15</v>
      </c>
      <c r="BG30" s="108">
        <f t="shared" si="1"/>
        <v>593</v>
      </c>
      <c r="BH30" s="108">
        <f t="shared" si="1"/>
        <v>609</v>
      </c>
      <c r="BI30" s="93" t="str">
        <f ca="1">IF(COUNTA(INDIRECT(ADDRESS(BG30,2)):INDIRECT(ADDRESS(BH30,2)))&gt;0,COUNTA(INDIRECT(ADDRESS(BG30,2)):INDIRECT(ADDRESS(BH30,2))),"")</f>
        <v/>
      </c>
      <c r="BJ30" s="77"/>
    </row>
    <row r="31" spans="2:74" ht="15" customHeight="1" x14ac:dyDescent="0.2">
      <c r="D31" s="476">
        <f>初期設定!E18</f>
        <v>7</v>
      </c>
      <c r="E31" s="476"/>
      <c r="F31" s="12" t="s">
        <v>0</v>
      </c>
      <c r="G31" s="476">
        <f>初期設定!G18</f>
        <v>0</v>
      </c>
      <c r="H31" s="476"/>
      <c r="I31" s="12" t="s">
        <v>1</v>
      </c>
      <c r="J31" s="476">
        <f>初期設定!J18</f>
        <v>0</v>
      </c>
      <c r="K31" s="476"/>
      <c r="L31" s="12" t="s">
        <v>23</v>
      </c>
      <c r="AG31" s="13"/>
      <c r="AI31" s="10" t="s">
        <v>89</v>
      </c>
      <c r="AJ31" s="524">
        <f>初期設定!C10</f>
        <v>0</v>
      </c>
      <c r="AK31" s="525"/>
      <c r="AL31" s="11" t="s">
        <v>47</v>
      </c>
      <c r="AM31" s="525">
        <f>初期設定!F10</f>
        <v>0</v>
      </c>
      <c r="AN31" s="525"/>
      <c r="AO31" s="11" t="s">
        <v>76</v>
      </c>
      <c r="AP31" s="525">
        <f>初期設定!I10</f>
        <v>0</v>
      </c>
      <c r="AQ31" s="525"/>
      <c r="AR31" s="525"/>
      <c r="AS31" s="11" t="s">
        <v>77</v>
      </c>
      <c r="BF31" s="92">
        <v>16</v>
      </c>
      <c r="BG31" s="108">
        <f t="shared" si="1"/>
        <v>634</v>
      </c>
      <c r="BH31" s="108">
        <f t="shared" si="1"/>
        <v>650</v>
      </c>
      <c r="BI31" s="93" t="str">
        <f ca="1">IF(COUNTA(INDIRECT(ADDRESS(BG31,2)):INDIRECT(ADDRESS(BH31,2)))&gt;0,COUNTA(INDIRECT(ADDRESS(BG31,2)):INDIRECT(ADDRESS(BH31,2))),"")</f>
        <v/>
      </c>
      <c r="BJ31" s="77"/>
    </row>
    <row r="32" spans="2:74" ht="18" customHeight="1" x14ac:dyDescent="0.2">
      <c r="D32" s="9"/>
      <c r="E32" s="9"/>
      <c r="F32" s="9"/>
      <c r="G32" s="9"/>
      <c r="AA32" s="518" t="s">
        <v>24</v>
      </c>
      <c r="AB32" s="518"/>
      <c r="AC32" s="519">
        <f>初期設定!C8</f>
        <v>0</v>
      </c>
      <c r="AD32" s="519"/>
      <c r="AE32" s="519"/>
      <c r="AF32" s="519"/>
      <c r="AG32" s="519"/>
      <c r="AH32" s="519"/>
      <c r="AI32" s="519"/>
      <c r="AJ32" s="519"/>
      <c r="AK32" s="519"/>
      <c r="AL32" s="519"/>
      <c r="AM32" s="519"/>
      <c r="AN32" s="519"/>
      <c r="AO32" s="519"/>
      <c r="AP32" s="519"/>
      <c r="AQ32" s="519"/>
      <c r="AR32" s="519"/>
      <c r="AS32" s="519"/>
      <c r="BF32" s="92">
        <v>17</v>
      </c>
      <c r="BG32" s="108">
        <f t="shared" si="1"/>
        <v>675</v>
      </c>
      <c r="BH32" s="108">
        <f t="shared" si="1"/>
        <v>691</v>
      </c>
      <c r="BI32" s="93" t="str">
        <f ca="1">IF(COUNTA(INDIRECT(ADDRESS(BG32,2)):INDIRECT(ADDRESS(BH32,2)))&gt;0,COUNTA(INDIRECT(ADDRESS(BG32,2)):INDIRECT(ADDRESS(BH32,2))),"")</f>
        <v/>
      </c>
      <c r="BJ32" s="77"/>
    </row>
    <row r="33" spans="2:62" ht="15" customHeight="1" x14ac:dyDescent="0.2">
      <c r="D33" s="9"/>
      <c r="E33" s="9"/>
      <c r="F33" s="9"/>
      <c r="G33" s="9"/>
      <c r="H33" s="3"/>
      <c r="X33" s="520" t="s">
        <v>25</v>
      </c>
      <c r="Y33" s="520"/>
      <c r="Z33" s="520"/>
      <c r="AA33" s="2"/>
      <c r="AB33" s="2"/>
      <c r="AC33" s="521"/>
      <c r="AD33" s="521"/>
      <c r="AE33" s="521"/>
      <c r="AF33" s="521"/>
      <c r="AG33" s="521"/>
      <c r="AH33" s="521"/>
      <c r="AI33" s="521"/>
      <c r="AJ33" s="521"/>
      <c r="AK33" s="521"/>
      <c r="AL33" s="521"/>
      <c r="AM33" s="521"/>
      <c r="AN33" s="521"/>
      <c r="AS33" s="14"/>
      <c r="BF33" s="92">
        <v>18</v>
      </c>
      <c r="BG33" s="108">
        <f t="shared" si="1"/>
        <v>716</v>
      </c>
      <c r="BH33" s="108">
        <f t="shared" si="1"/>
        <v>732</v>
      </c>
      <c r="BI33" s="93" t="str">
        <f ca="1">IF(COUNTA(INDIRECT(ADDRESS(BG33,2)):INDIRECT(ADDRESS(BH33,2)))&gt;0,COUNTA(INDIRECT(ADDRESS(BG33,2)):INDIRECT(ADDRESS(BH33,2))),"")</f>
        <v/>
      </c>
      <c r="BJ33" s="77"/>
    </row>
    <row r="34" spans="2:62" ht="15" customHeight="1" x14ac:dyDescent="0.2">
      <c r="D34" s="522" t="s">
        <v>130</v>
      </c>
      <c r="E34" s="522"/>
      <c r="F34" s="522"/>
      <c r="G34" s="522"/>
      <c r="H34" s="12" t="s">
        <v>26</v>
      </c>
      <c r="I34" s="12"/>
      <c r="J34" s="12"/>
      <c r="K34" s="12"/>
      <c r="L34" s="12"/>
      <c r="M34" s="12"/>
      <c r="N34" s="12"/>
      <c r="O34" s="12"/>
      <c r="P34" s="12"/>
      <c r="Q34" s="12"/>
      <c r="R34" s="15"/>
      <c r="S34" s="12"/>
      <c r="Y34" s="9"/>
      <c r="Z34" s="9"/>
      <c r="AA34" s="518" t="s">
        <v>27</v>
      </c>
      <c r="AB34" s="518"/>
      <c r="AC34" s="523" t="str">
        <f>初期設定!C4 &amp; "　" &amp;初期設定!C12 &amp; "　" &amp;初期設定!C14</f>
        <v>　　</v>
      </c>
      <c r="AD34" s="523"/>
      <c r="AE34" s="523"/>
      <c r="AF34" s="523"/>
      <c r="AG34" s="523"/>
      <c r="AH34" s="523"/>
      <c r="AI34" s="523"/>
      <c r="AJ34" s="523"/>
      <c r="AK34" s="523"/>
      <c r="AL34" s="523"/>
      <c r="AM34" s="523"/>
      <c r="AN34" s="523"/>
      <c r="AO34" s="523"/>
      <c r="AP34" s="523"/>
      <c r="AQ34" s="523"/>
      <c r="AR34" s="523"/>
      <c r="AS34" s="523"/>
      <c r="BF34" s="92">
        <v>19</v>
      </c>
      <c r="BG34" s="108">
        <f t="shared" ref="BG34:BH45" si="9">BG33+$BJ$14</f>
        <v>757</v>
      </c>
      <c r="BH34" s="108">
        <f t="shared" si="9"/>
        <v>773</v>
      </c>
      <c r="BI34" s="93" t="str">
        <f ca="1">IF(COUNTA(INDIRECT(ADDRESS(BG34,2)):INDIRECT(ADDRESS(BH34,2)))&gt;0,COUNTA(INDIRECT(ADDRESS(BG34,2)):INDIRECT(ADDRESS(BH34,2))),"")</f>
        <v/>
      </c>
      <c r="BJ34" s="77"/>
    </row>
    <row r="35" spans="2:62" ht="15" customHeight="1" x14ac:dyDescent="0.2">
      <c r="AC35" s="2"/>
      <c r="AD35" s="3" t="s">
        <v>91</v>
      </c>
      <c r="BF35" s="92">
        <v>20</v>
      </c>
      <c r="BG35" s="108">
        <f t="shared" si="9"/>
        <v>798</v>
      </c>
      <c r="BH35" s="108">
        <f t="shared" si="9"/>
        <v>814</v>
      </c>
      <c r="BI35" s="93" t="str">
        <f ca="1">IF(COUNTA(INDIRECT(ADDRESS(BG35,2)):INDIRECT(ADDRESS(BH35,2)))&gt;0,COUNTA(INDIRECT(ADDRESS(BG35,2)):INDIRECT(ADDRESS(BH35,2))),"")</f>
        <v/>
      </c>
      <c r="BJ35" s="77"/>
    </row>
    <row r="36" spans="2:62" ht="16.149999999999999" customHeight="1" x14ac:dyDescent="0.2">
      <c r="D36" s="16" t="s">
        <v>28</v>
      </c>
      <c r="E36" s="16"/>
      <c r="F36" s="2"/>
      <c r="G36" s="2"/>
      <c r="H36" s="2"/>
      <c r="I36" s="2"/>
      <c r="J36" s="2"/>
      <c r="K36" s="2"/>
      <c r="L36" s="2"/>
      <c r="M36" s="2"/>
      <c r="N36" s="2"/>
      <c r="O36" s="2"/>
      <c r="P36" s="2"/>
      <c r="Q36" s="2"/>
      <c r="R36" s="2"/>
      <c r="S36" s="2"/>
      <c r="T36" s="2"/>
      <c r="U36" s="2"/>
      <c r="V36" s="2"/>
      <c r="W36" s="2"/>
      <c r="X36" s="2"/>
      <c r="AA36" s="480" t="s">
        <v>29</v>
      </c>
      <c r="AB36" s="481"/>
      <c r="AC36" s="486" t="s">
        <v>92</v>
      </c>
      <c r="AD36" s="487"/>
      <c r="AE36" s="487"/>
      <c r="AF36" s="487"/>
      <c r="AG36" s="487"/>
      <c r="AH36" s="488"/>
      <c r="AI36" s="17"/>
      <c r="AJ36" s="492" t="s">
        <v>93</v>
      </c>
      <c r="AK36" s="492"/>
      <c r="AL36" s="492"/>
      <c r="AM36" s="492"/>
      <c r="AN36" s="492"/>
      <c r="AO36" s="20"/>
      <c r="AP36" s="494" t="s">
        <v>94</v>
      </c>
      <c r="AQ36" s="495"/>
      <c r="AR36" s="495"/>
      <c r="AS36" s="496"/>
      <c r="BF36" s="92">
        <v>21</v>
      </c>
      <c r="BG36" s="108">
        <f t="shared" si="9"/>
        <v>839</v>
      </c>
      <c r="BH36" s="108">
        <f t="shared" si="9"/>
        <v>855</v>
      </c>
      <c r="BI36" s="93" t="str">
        <f ca="1">IF(COUNTA(INDIRECT(ADDRESS(BG36,2)):INDIRECT(ADDRESS(BH36,2)))&gt;0,COUNTA(INDIRECT(ADDRESS(BG36,2)):INDIRECT(ADDRESS(BH36,2))),"")</f>
        <v/>
      </c>
      <c r="BJ36" s="77"/>
    </row>
    <row r="37" spans="2:62" ht="16.149999999999999" customHeight="1" x14ac:dyDescent="0.2">
      <c r="D37" s="62" t="s">
        <v>95</v>
      </c>
      <c r="E37" s="16"/>
      <c r="F37" s="2"/>
      <c r="G37" s="2"/>
      <c r="H37" s="2"/>
      <c r="I37" s="2"/>
      <c r="J37" s="2"/>
      <c r="K37" s="2"/>
      <c r="L37" s="2"/>
      <c r="M37" s="2"/>
      <c r="N37" s="2"/>
      <c r="O37" s="2"/>
      <c r="P37" s="2"/>
      <c r="Q37" s="2"/>
      <c r="R37" s="2"/>
      <c r="S37" s="2"/>
      <c r="T37" s="2"/>
      <c r="U37" s="2"/>
      <c r="V37" s="2"/>
      <c r="W37" s="2"/>
      <c r="X37" s="2"/>
      <c r="AA37" s="482"/>
      <c r="AB37" s="483"/>
      <c r="AC37" s="489"/>
      <c r="AD37" s="490"/>
      <c r="AE37" s="490"/>
      <c r="AF37" s="490"/>
      <c r="AG37" s="490"/>
      <c r="AH37" s="491"/>
      <c r="AI37" s="3"/>
      <c r="AJ37" s="493"/>
      <c r="AK37" s="493"/>
      <c r="AL37" s="493"/>
      <c r="AM37" s="493"/>
      <c r="AN37" s="493"/>
      <c r="AO37" s="19"/>
      <c r="AP37" s="497"/>
      <c r="AQ37" s="498"/>
      <c r="AR37" s="498"/>
      <c r="AS37" s="499"/>
      <c r="BF37" s="92">
        <v>22</v>
      </c>
      <c r="BG37" s="108">
        <f t="shared" si="9"/>
        <v>880</v>
      </c>
      <c r="BH37" s="108">
        <f t="shared" si="9"/>
        <v>896</v>
      </c>
      <c r="BI37" s="93" t="str">
        <f ca="1">IF(COUNTA(INDIRECT(ADDRESS(BG37,2)):INDIRECT(ADDRESS(BH37,2)))&gt;0,COUNTA(INDIRECT(ADDRESS(BG37,2)):INDIRECT(ADDRESS(BH37,2))),"")</f>
        <v/>
      </c>
      <c r="BJ37" s="77"/>
    </row>
    <row r="38" spans="2:62" ht="16.149999999999999" customHeight="1" x14ac:dyDescent="0.2">
      <c r="D38" s="16" t="s">
        <v>96</v>
      </c>
      <c r="E38" s="16"/>
      <c r="F38" s="2"/>
      <c r="G38" s="2"/>
      <c r="H38" s="2"/>
      <c r="I38" s="2"/>
      <c r="J38" s="2"/>
      <c r="K38" s="2"/>
      <c r="L38" s="2"/>
      <c r="M38" s="2"/>
      <c r="N38" s="2"/>
      <c r="O38" s="2"/>
      <c r="P38" s="2"/>
      <c r="Q38" s="2"/>
      <c r="R38" s="2"/>
      <c r="S38" s="2"/>
      <c r="T38" s="2"/>
      <c r="U38" s="2"/>
      <c r="V38" s="2"/>
      <c r="W38" s="2"/>
      <c r="X38" s="2"/>
      <c r="AA38" s="482"/>
      <c r="AB38" s="483"/>
      <c r="AC38" s="500"/>
      <c r="AD38" s="501"/>
      <c r="AE38" s="501"/>
      <c r="AF38" s="501"/>
      <c r="AG38" s="501"/>
      <c r="AH38" s="502"/>
      <c r="AI38" s="506"/>
      <c r="AJ38" s="507"/>
      <c r="AK38" s="507"/>
      <c r="AL38" s="507"/>
      <c r="AM38" s="507"/>
      <c r="AN38" s="507"/>
      <c r="AO38" s="508"/>
      <c r="AP38" s="512"/>
      <c r="AQ38" s="513"/>
      <c r="AR38" s="513"/>
      <c r="AS38" s="514"/>
      <c r="BF38" s="92">
        <v>23</v>
      </c>
      <c r="BG38" s="108">
        <f t="shared" si="9"/>
        <v>921</v>
      </c>
      <c r="BH38" s="108">
        <f t="shared" si="9"/>
        <v>937</v>
      </c>
      <c r="BI38" s="93" t="str">
        <f ca="1">IF(COUNTA(INDIRECT(ADDRESS(BG38,2)):INDIRECT(ADDRESS(BH38,2)))&gt;0,COUNTA(INDIRECT(ADDRESS(BG38,2)):INDIRECT(ADDRESS(BH38,2))),"")</f>
        <v/>
      </c>
      <c r="BJ38" s="77"/>
    </row>
    <row r="39" spans="2:62" ht="16.149999999999999" customHeight="1" x14ac:dyDescent="0.2">
      <c r="D39" s="18"/>
      <c r="E39" s="16"/>
      <c r="F39" s="2"/>
      <c r="G39" s="2"/>
      <c r="H39" s="2"/>
      <c r="I39" s="2"/>
      <c r="J39" s="2"/>
      <c r="K39" s="2"/>
      <c r="L39" s="2"/>
      <c r="M39" s="2"/>
      <c r="N39" s="2"/>
      <c r="O39" s="2"/>
      <c r="P39" s="2"/>
      <c r="Q39" s="2"/>
      <c r="R39" s="2"/>
      <c r="S39" s="2"/>
      <c r="T39" s="2"/>
      <c r="U39" s="2"/>
      <c r="V39" s="2"/>
      <c r="W39" s="2"/>
      <c r="X39" s="2"/>
      <c r="AA39" s="484"/>
      <c r="AB39" s="485"/>
      <c r="AC39" s="503"/>
      <c r="AD39" s="504"/>
      <c r="AE39" s="504"/>
      <c r="AF39" s="504"/>
      <c r="AG39" s="504"/>
      <c r="AH39" s="505"/>
      <c r="AI39" s="509"/>
      <c r="AJ39" s="510"/>
      <c r="AK39" s="510"/>
      <c r="AL39" s="510"/>
      <c r="AM39" s="510"/>
      <c r="AN39" s="510"/>
      <c r="AO39" s="511"/>
      <c r="AP39" s="515"/>
      <c r="AQ39" s="516"/>
      <c r="AR39" s="516"/>
      <c r="AS39" s="517"/>
      <c r="BF39" s="92">
        <v>24</v>
      </c>
      <c r="BG39" s="108">
        <f t="shared" si="9"/>
        <v>962</v>
      </c>
      <c r="BH39" s="108">
        <f t="shared" si="9"/>
        <v>978</v>
      </c>
      <c r="BI39" s="93" t="str">
        <f ca="1">IF(COUNTA(INDIRECT(ADDRESS(BG39,2)):INDIRECT(ADDRESS(BH39,2)))&gt;0,COUNTA(INDIRECT(ADDRESS(BG39,2)):INDIRECT(ADDRESS(BH39,2))),"")</f>
        <v/>
      </c>
      <c r="BJ39" s="77"/>
    </row>
    <row r="40" spans="2:62" ht="9" customHeight="1" x14ac:dyDescent="0.2">
      <c r="D40" s="18"/>
      <c r="E40" s="16"/>
      <c r="F40" s="2"/>
      <c r="G40" s="2"/>
      <c r="H40" s="2"/>
      <c r="I40" s="2"/>
      <c r="J40" s="2"/>
      <c r="K40" s="2"/>
      <c r="L40" s="2"/>
      <c r="M40" s="2"/>
      <c r="N40" s="2"/>
      <c r="O40" s="2"/>
      <c r="P40" s="2"/>
      <c r="Q40" s="2"/>
      <c r="R40" s="2"/>
      <c r="S40" s="2"/>
      <c r="T40" s="2"/>
      <c r="U40" s="2"/>
      <c r="V40" s="2"/>
      <c r="W40" s="2"/>
      <c r="X40" s="2"/>
      <c r="AA40" s="29"/>
      <c r="AB40" s="29"/>
      <c r="AC40" s="38"/>
      <c r="AD40" s="38"/>
      <c r="AE40" s="38"/>
      <c r="AF40" s="38"/>
      <c r="AG40" s="38"/>
      <c r="AH40" s="38"/>
      <c r="AI40" s="38"/>
      <c r="AJ40" s="38"/>
      <c r="AK40" s="38"/>
      <c r="AL40" s="38"/>
      <c r="AM40" s="38"/>
      <c r="AN40" s="38"/>
      <c r="AO40" s="11"/>
      <c r="AP40" s="38"/>
      <c r="AQ40" s="30"/>
      <c r="AR40" s="30"/>
      <c r="AS40" s="30"/>
      <c r="BF40" s="92">
        <v>25</v>
      </c>
      <c r="BG40" s="108">
        <f t="shared" si="9"/>
        <v>1003</v>
      </c>
      <c r="BH40" s="108">
        <f t="shared" si="9"/>
        <v>1019</v>
      </c>
      <c r="BI40" s="93" t="str">
        <f ca="1">IF(COUNTA(INDIRECT(ADDRESS(BG40,2)):INDIRECT(ADDRESS(BH40,2)))&gt;0,COUNTA(INDIRECT(ADDRESS(BG40,2)):INDIRECT(ADDRESS(BH40,2))),"")</f>
        <v/>
      </c>
      <c r="BJ40" s="77"/>
    </row>
    <row r="41" spans="2:62" ht="9" customHeight="1" x14ac:dyDescent="0.2">
      <c r="AQ41" s="31"/>
      <c r="AR41" s="31"/>
      <c r="AS41" s="31"/>
      <c r="BF41" s="92">
        <v>26</v>
      </c>
      <c r="BG41" s="108">
        <f t="shared" si="9"/>
        <v>1044</v>
      </c>
      <c r="BH41" s="108">
        <f t="shared" si="9"/>
        <v>1060</v>
      </c>
      <c r="BI41" s="93" t="str">
        <f ca="1">IF(COUNTA(INDIRECT(ADDRESS(BG41,2)):INDIRECT(ADDRESS(BH41,2)))&gt;0,COUNTA(INDIRECT(ADDRESS(BG41,2)):INDIRECT(ADDRESS(BH41,2))),"")</f>
        <v/>
      </c>
      <c r="BJ41" s="77"/>
    </row>
    <row r="42" spans="2:62" ht="7.5" customHeight="1" x14ac:dyDescent="0.2">
      <c r="X42" s="3"/>
      <c r="Y42" s="3"/>
      <c r="BF42" s="92">
        <v>27</v>
      </c>
      <c r="BG42" s="108">
        <f t="shared" si="9"/>
        <v>1085</v>
      </c>
      <c r="BH42" s="108">
        <f t="shared" si="9"/>
        <v>1101</v>
      </c>
      <c r="BI42" s="93" t="str">
        <f ca="1">IF(COUNTA(INDIRECT(ADDRESS(BG42,2)):INDIRECT(ADDRESS(BH42,2)))&gt;0,COUNTA(INDIRECT(ADDRESS(BG42,2)):INDIRECT(ADDRESS(BH42,2))),"")</f>
        <v/>
      </c>
      <c r="BJ42" s="77"/>
    </row>
    <row r="43" spans="2:62" ht="10.5" customHeight="1" x14ac:dyDescent="0.2">
      <c r="X43" s="3"/>
      <c r="Y43" s="3"/>
      <c r="BF43" s="92">
        <v>28</v>
      </c>
      <c r="BG43" s="108">
        <f t="shared" si="9"/>
        <v>1126</v>
      </c>
      <c r="BH43" s="108">
        <f t="shared" si="9"/>
        <v>1142</v>
      </c>
      <c r="BI43" s="93" t="str">
        <f ca="1">IF(COUNTA(INDIRECT(ADDRESS(BG43,2)):INDIRECT(ADDRESS(BH43,2)))&gt;0,COUNTA(INDIRECT(ADDRESS(BG43,2)):INDIRECT(ADDRESS(BH43,2))),"")</f>
        <v/>
      </c>
      <c r="BJ43" s="77"/>
    </row>
    <row r="44" spans="2:62" ht="5.25" customHeight="1" x14ac:dyDescent="0.2">
      <c r="X44" s="3"/>
      <c r="Y44" s="3"/>
      <c r="BF44" s="92">
        <v>29</v>
      </c>
      <c r="BG44" s="108">
        <f t="shared" si="9"/>
        <v>1167</v>
      </c>
      <c r="BH44" s="108">
        <f t="shared" si="9"/>
        <v>1183</v>
      </c>
      <c r="BI44" s="93" t="str">
        <f ca="1">IF(COUNTA(INDIRECT(ADDRESS(BG44,2)):INDIRECT(ADDRESS(BH44,2)))&gt;0,COUNTA(INDIRECT(ADDRESS(BG44,2)):INDIRECT(ADDRESS(BH44,2))),"")</f>
        <v/>
      </c>
      <c r="BJ44" s="77"/>
    </row>
    <row r="45" spans="2:62" ht="5.25" customHeight="1" thickBot="1" x14ac:dyDescent="0.25">
      <c r="X45" s="3"/>
      <c r="Y45" s="3"/>
      <c r="BF45" s="136">
        <v>30</v>
      </c>
      <c r="BG45" s="137">
        <f t="shared" si="9"/>
        <v>1208</v>
      </c>
      <c r="BH45" s="137">
        <f t="shared" si="9"/>
        <v>1224</v>
      </c>
      <c r="BI45" s="138" t="str">
        <f ca="1">IF(COUNTA(INDIRECT(ADDRESS(BG45,2)):INDIRECT(ADDRESS(BH45,2)))&gt;0,COUNTA(INDIRECT(ADDRESS(BG45,2)):INDIRECT(ADDRESS(BH45,2))),"")</f>
        <v/>
      </c>
      <c r="BJ45" s="77"/>
    </row>
    <row r="46" spans="2:62" ht="5.25" customHeight="1" x14ac:dyDescent="0.2">
      <c r="X46" s="3"/>
      <c r="Y46" s="3"/>
      <c r="BJ46" s="77"/>
    </row>
    <row r="47" spans="2:62" ht="5.25" customHeight="1" x14ac:dyDescent="0.2">
      <c r="X47" s="3"/>
      <c r="Y47" s="3"/>
    </row>
    <row r="48" spans="2:62" ht="17.25" customHeight="1" x14ac:dyDescent="0.2">
      <c r="B48" s="2" t="s">
        <v>35</v>
      </c>
      <c r="S48" s="9"/>
      <c r="T48" s="9"/>
      <c r="U48" s="9"/>
      <c r="V48" s="9"/>
      <c r="W48" s="9"/>
      <c r="AL48" s="21"/>
    </row>
    <row r="49" spans="2:74" ht="12.75" customHeight="1" x14ac:dyDescent="0.2">
      <c r="M49" s="22"/>
      <c r="N49" s="22"/>
      <c r="O49" s="22"/>
      <c r="P49" s="22"/>
      <c r="Q49" s="22"/>
      <c r="R49" s="22"/>
      <c r="S49" s="22"/>
      <c r="T49" s="23"/>
      <c r="U49" s="23"/>
      <c r="V49" s="23"/>
      <c r="W49" s="23"/>
      <c r="X49" s="23"/>
      <c r="Y49" s="23"/>
      <c r="Z49" s="23"/>
      <c r="AA49" s="22"/>
      <c r="AB49" s="22"/>
      <c r="AC49" s="22"/>
      <c r="AL49" s="21"/>
      <c r="AM49" s="460" t="s">
        <v>102</v>
      </c>
      <c r="AN49" s="461"/>
      <c r="AO49" s="461"/>
      <c r="AP49" s="462"/>
      <c r="AZ49" s="1"/>
    </row>
    <row r="50" spans="2:74" ht="12.75" customHeight="1" x14ac:dyDescent="0.2">
      <c r="M50" s="22"/>
      <c r="N50" s="22"/>
      <c r="O50" s="22"/>
      <c r="P50" s="22"/>
      <c r="Q50" s="22"/>
      <c r="R50" s="22"/>
      <c r="S50" s="22"/>
      <c r="T50" s="23"/>
      <c r="U50" s="23"/>
      <c r="V50" s="23"/>
      <c r="W50" s="23"/>
      <c r="X50" s="23"/>
      <c r="Y50" s="23"/>
      <c r="Z50" s="23"/>
      <c r="AA50" s="22"/>
      <c r="AB50" s="22"/>
      <c r="AC50" s="22"/>
      <c r="AL50" s="21"/>
      <c r="AM50" s="463"/>
      <c r="AN50" s="464"/>
      <c r="AO50" s="464"/>
      <c r="AP50" s="465"/>
    </row>
    <row r="51" spans="2:74" ht="12.75" customHeight="1" x14ac:dyDescent="0.2">
      <c r="M51" s="22"/>
      <c r="N51" s="22"/>
      <c r="O51" s="22"/>
      <c r="P51" s="22"/>
      <c r="Q51" s="22"/>
      <c r="R51" s="22"/>
      <c r="S51" s="22"/>
      <c r="T51" s="22"/>
      <c r="U51" s="22"/>
      <c r="V51" s="22"/>
      <c r="W51" s="22"/>
      <c r="X51" s="22"/>
      <c r="Y51" s="22"/>
      <c r="Z51" s="22"/>
      <c r="AA51" s="22"/>
      <c r="AB51" s="22"/>
      <c r="AC51" s="22"/>
      <c r="AL51" s="21"/>
      <c r="AM51" s="81"/>
      <c r="AN51" s="81"/>
    </row>
    <row r="52" spans="2:74" ht="6" customHeight="1" x14ac:dyDescent="0.2">
      <c r="M52" s="22"/>
      <c r="N52" s="22"/>
      <c r="O52" s="22"/>
      <c r="P52" s="22"/>
      <c r="Q52" s="22"/>
      <c r="R52" s="22"/>
      <c r="S52" s="22"/>
      <c r="T52" s="22"/>
      <c r="U52" s="22"/>
      <c r="V52" s="22"/>
      <c r="W52" s="22"/>
      <c r="X52" s="22"/>
      <c r="Y52" s="22"/>
      <c r="Z52" s="22"/>
      <c r="AA52" s="22"/>
      <c r="AB52" s="22"/>
      <c r="AC52" s="22"/>
      <c r="AL52" s="21"/>
      <c r="AM52" s="21"/>
    </row>
    <row r="53" spans="2:74" ht="12.75" customHeight="1" x14ac:dyDescent="0.2">
      <c r="B53" s="466" t="s">
        <v>2</v>
      </c>
      <c r="C53" s="467"/>
      <c r="D53" s="467"/>
      <c r="E53" s="467"/>
      <c r="F53" s="467"/>
      <c r="G53" s="467"/>
      <c r="H53" s="467"/>
      <c r="I53" s="467"/>
      <c r="J53" s="469" t="s">
        <v>10</v>
      </c>
      <c r="K53" s="469"/>
      <c r="L53" s="41" t="s">
        <v>3</v>
      </c>
      <c r="M53" s="469" t="s">
        <v>11</v>
      </c>
      <c r="N53" s="469"/>
      <c r="O53" s="470" t="s">
        <v>12</v>
      </c>
      <c r="P53" s="469"/>
      <c r="Q53" s="469"/>
      <c r="R53" s="469"/>
      <c r="S53" s="469"/>
      <c r="T53" s="469"/>
      <c r="U53" s="469" t="s">
        <v>13</v>
      </c>
      <c r="V53" s="469"/>
      <c r="W53" s="469"/>
      <c r="AD53" s="11"/>
      <c r="AE53" s="11"/>
      <c r="AF53" s="11"/>
      <c r="AG53" s="11"/>
      <c r="AH53" s="11"/>
      <c r="AI53" s="11"/>
      <c r="AJ53" s="11"/>
      <c r="AL53" s="471"/>
      <c r="AM53" s="472"/>
      <c r="AN53" s="406" t="s">
        <v>4</v>
      </c>
      <c r="AO53" s="406"/>
      <c r="AP53" s="472"/>
      <c r="AQ53" s="472"/>
      <c r="AR53" s="406" t="s">
        <v>5</v>
      </c>
      <c r="AS53" s="407"/>
    </row>
    <row r="54" spans="2:74" ht="13.9" customHeight="1" x14ac:dyDescent="0.2">
      <c r="B54" s="467"/>
      <c r="C54" s="467"/>
      <c r="D54" s="467"/>
      <c r="E54" s="467"/>
      <c r="F54" s="467"/>
      <c r="G54" s="467"/>
      <c r="H54" s="467"/>
      <c r="I54" s="467"/>
      <c r="J54" s="412" t="s">
        <v>118</v>
      </c>
      <c r="K54" s="414" t="s">
        <v>118</v>
      </c>
      <c r="L54" s="417" t="s">
        <v>118</v>
      </c>
      <c r="M54" s="420" t="s">
        <v>122</v>
      </c>
      <c r="N54" s="414" t="s">
        <v>124</v>
      </c>
      <c r="O54" s="420" t="s">
        <v>126</v>
      </c>
      <c r="P54" s="423" t="s">
        <v>120</v>
      </c>
      <c r="Q54" s="423" t="s">
        <v>128</v>
      </c>
      <c r="R54" s="423" t="s">
        <v>122</v>
      </c>
      <c r="S54" s="423" t="s">
        <v>118</v>
      </c>
      <c r="T54" s="414" t="s">
        <v>124</v>
      </c>
      <c r="U54" s="477">
        <f>U10</f>
        <v>0</v>
      </c>
      <c r="V54" s="478">
        <f t="shared" ref="V54:W54" si="10">V10</f>
        <v>0</v>
      </c>
      <c r="W54" s="479">
        <f t="shared" si="10"/>
        <v>0</v>
      </c>
      <c r="AD54" s="11"/>
      <c r="AE54" s="11"/>
      <c r="AF54" s="11"/>
      <c r="AG54" s="11"/>
      <c r="AH54" s="11"/>
      <c r="AI54" s="11"/>
      <c r="AJ54" s="11"/>
      <c r="AL54" s="473"/>
      <c r="AM54" s="474"/>
      <c r="AN54" s="408"/>
      <c r="AO54" s="408"/>
      <c r="AP54" s="474"/>
      <c r="AQ54" s="474"/>
      <c r="AR54" s="408"/>
      <c r="AS54" s="409"/>
    </row>
    <row r="55" spans="2:74" ht="9" customHeight="1" x14ac:dyDescent="0.2">
      <c r="B55" s="467"/>
      <c r="C55" s="467"/>
      <c r="D55" s="467"/>
      <c r="E55" s="467"/>
      <c r="F55" s="467"/>
      <c r="G55" s="467"/>
      <c r="H55" s="467"/>
      <c r="I55" s="467"/>
      <c r="J55" s="413"/>
      <c r="K55" s="415"/>
      <c r="L55" s="418"/>
      <c r="M55" s="421"/>
      <c r="N55" s="415"/>
      <c r="O55" s="421"/>
      <c r="P55" s="424"/>
      <c r="Q55" s="424"/>
      <c r="R55" s="424"/>
      <c r="S55" s="424"/>
      <c r="T55" s="415"/>
      <c r="U55" s="421"/>
      <c r="V55" s="424"/>
      <c r="W55" s="415"/>
      <c r="AD55" s="11"/>
      <c r="AE55" s="11"/>
      <c r="AF55" s="11"/>
      <c r="AG55" s="11"/>
      <c r="AH55" s="11"/>
      <c r="AI55" s="11"/>
      <c r="AJ55" s="11"/>
      <c r="AL55" s="475"/>
      <c r="AM55" s="476"/>
      <c r="AN55" s="410"/>
      <c r="AO55" s="410"/>
      <c r="AP55" s="476"/>
      <c r="AQ55" s="476"/>
      <c r="AR55" s="410"/>
      <c r="AS55" s="411"/>
    </row>
    <row r="56" spans="2:74" ht="6" customHeight="1" x14ac:dyDescent="0.2">
      <c r="B56" s="468"/>
      <c r="C56" s="468"/>
      <c r="D56" s="468"/>
      <c r="E56" s="468"/>
      <c r="F56" s="468"/>
      <c r="G56" s="468"/>
      <c r="H56" s="468"/>
      <c r="I56" s="468"/>
      <c r="J56" s="413"/>
      <c r="K56" s="416"/>
      <c r="L56" s="419"/>
      <c r="M56" s="422"/>
      <c r="N56" s="416"/>
      <c r="O56" s="422"/>
      <c r="P56" s="425"/>
      <c r="Q56" s="425"/>
      <c r="R56" s="425"/>
      <c r="S56" s="425"/>
      <c r="T56" s="416"/>
      <c r="U56" s="422"/>
      <c r="V56" s="425"/>
      <c r="W56" s="416"/>
    </row>
    <row r="57" spans="2:74" ht="15" customHeight="1" x14ac:dyDescent="0.2">
      <c r="B57" s="391" t="s">
        <v>36</v>
      </c>
      <c r="C57" s="392"/>
      <c r="D57" s="392"/>
      <c r="E57" s="392"/>
      <c r="F57" s="392"/>
      <c r="G57" s="392"/>
      <c r="H57" s="392"/>
      <c r="I57" s="393"/>
      <c r="J57" s="391" t="s">
        <v>6</v>
      </c>
      <c r="K57" s="392"/>
      <c r="L57" s="392"/>
      <c r="M57" s="392"/>
      <c r="N57" s="400"/>
      <c r="O57" s="403" t="s">
        <v>37</v>
      </c>
      <c r="P57" s="392"/>
      <c r="Q57" s="392"/>
      <c r="R57" s="392"/>
      <c r="S57" s="392"/>
      <c r="T57" s="392"/>
      <c r="U57" s="393"/>
      <c r="V57" s="42" t="s">
        <v>30</v>
      </c>
      <c r="W57" s="43"/>
      <c r="X57" s="43"/>
      <c r="Y57" s="426" t="s">
        <v>83</v>
      </c>
      <c r="Z57" s="426"/>
      <c r="AA57" s="426"/>
      <c r="AB57" s="426"/>
      <c r="AC57" s="426"/>
      <c r="AD57" s="426"/>
      <c r="AE57" s="426"/>
      <c r="AF57" s="426"/>
      <c r="AG57" s="426"/>
      <c r="AH57" s="426"/>
      <c r="AI57" s="43"/>
      <c r="AJ57" s="43"/>
      <c r="AK57" s="44"/>
      <c r="AL57" s="427" t="s">
        <v>48</v>
      </c>
      <c r="AM57" s="427"/>
      <c r="AN57" s="428" t="s">
        <v>46</v>
      </c>
      <c r="AO57" s="428"/>
      <c r="AP57" s="428"/>
      <c r="AQ57" s="428"/>
      <c r="AR57" s="428"/>
      <c r="AS57" s="429"/>
    </row>
    <row r="58" spans="2:74" ht="13.9" customHeight="1" x14ac:dyDescent="0.2">
      <c r="B58" s="394"/>
      <c r="C58" s="395"/>
      <c r="D58" s="395"/>
      <c r="E58" s="395"/>
      <c r="F58" s="395"/>
      <c r="G58" s="395"/>
      <c r="H58" s="395"/>
      <c r="I58" s="396"/>
      <c r="J58" s="394"/>
      <c r="K58" s="395"/>
      <c r="L58" s="395"/>
      <c r="M58" s="395"/>
      <c r="N58" s="401"/>
      <c r="O58" s="404"/>
      <c r="P58" s="395"/>
      <c r="Q58" s="395"/>
      <c r="R58" s="395"/>
      <c r="S58" s="395"/>
      <c r="T58" s="395"/>
      <c r="U58" s="396"/>
      <c r="V58" s="430" t="s">
        <v>7</v>
      </c>
      <c r="W58" s="431"/>
      <c r="X58" s="431"/>
      <c r="Y58" s="432"/>
      <c r="Z58" s="436" t="s">
        <v>16</v>
      </c>
      <c r="AA58" s="437"/>
      <c r="AB58" s="437"/>
      <c r="AC58" s="438"/>
      <c r="AD58" s="442" t="s">
        <v>17</v>
      </c>
      <c r="AE58" s="443"/>
      <c r="AF58" s="443"/>
      <c r="AG58" s="444"/>
      <c r="AH58" s="448" t="s">
        <v>41</v>
      </c>
      <c r="AI58" s="449"/>
      <c r="AJ58" s="449"/>
      <c r="AK58" s="450"/>
      <c r="AL58" s="454" t="s">
        <v>49</v>
      </c>
      <c r="AM58" s="454"/>
      <c r="AN58" s="456" t="s">
        <v>19</v>
      </c>
      <c r="AO58" s="457"/>
      <c r="AP58" s="457"/>
      <c r="AQ58" s="457"/>
      <c r="AR58" s="458"/>
      <c r="AS58" s="459"/>
      <c r="AY58" s="84" t="s">
        <v>67</v>
      </c>
      <c r="AZ58" s="84" t="s">
        <v>67</v>
      </c>
      <c r="BA58" s="84" t="s">
        <v>65</v>
      </c>
      <c r="BB58" s="387" t="s">
        <v>66</v>
      </c>
      <c r="BC58" s="388"/>
    </row>
    <row r="59" spans="2:74" ht="13.9" customHeight="1" x14ac:dyDescent="0.2">
      <c r="B59" s="397"/>
      <c r="C59" s="398"/>
      <c r="D59" s="398"/>
      <c r="E59" s="398"/>
      <c r="F59" s="398"/>
      <c r="G59" s="398"/>
      <c r="H59" s="398"/>
      <c r="I59" s="399"/>
      <c r="J59" s="397"/>
      <c r="K59" s="398"/>
      <c r="L59" s="398"/>
      <c r="M59" s="398"/>
      <c r="N59" s="402"/>
      <c r="O59" s="405"/>
      <c r="P59" s="398"/>
      <c r="Q59" s="398"/>
      <c r="R59" s="398"/>
      <c r="S59" s="398"/>
      <c r="T59" s="398"/>
      <c r="U59" s="399"/>
      <c r="V59" s="433"/>
      <c r="W59" s="434"/>
      <c r="X59" s="434"/>
      <c r="Y59" s="435"/>
      <c r="Z59" s="439"/>
      <c r="AA59" s="440"/>
      <c r="AB59" s="440"/>
      <c r="AC59" s="441"/>
      <c r="AD59" s="445"/>
      <c r="AE59" s="446"/>
      <c r="AF59" s="446"/>
      <c r="AG59" s="447"/>
      <c r="AH59" s="451"/>
      <c r="AI59" s="452"/>
      <c r="AJ59" s="452"/>
      <c r="AK59" s="453"/>
      <c r="AL59" s="455"/>
      <c r="AM59" s="455"/>
      <c r="AN59" s="389"/>
      <c r="AO59" s="389"/>
      <c r="AP59" s="389"/>
      <c r="AQ59" s="389"/>
      <c r="AR59" s="389"/>
      <c r="AS59" s="390"/>
      <c r="AY59" s="89"/>
      <c r="AZ59" s="90" t="s">
        <v>62</v>
      </c>
      <c r="BA59" s="90" t="s">
        <v>64</v>
      </c>
      <c r="BB59" s="91" t="s">
        <v>63</v>
      </c>
      <c r="BC59" s="90" t="s">
        <v>62</v>
      </c>
      <c r="BL59" s="77" t="s">
        <v>68</v>
      </c>
      <c r="BM59" s="77" t="s">
        <v>42</v>
      </c>
    </row>
    <row r="60" spans="2:74" ht="18" customHeight="1" x14ac:dyDescent="0.2">
      <c r="B60" s="369"/>
      <c r="C60" s="370"/>
      <c r="D60" s="370"/>
      <c r="E60" s="370"/>
      <c r="F60" s="370"/>
      <c r="G60" s="370"/>
      <c r="H60" s="370"/>
      <c r="I60" s="371"/>
      <c r="J60" s="369"/>
      <c r="K60" s="370"/>
      <c r="L60" s="370"/>
      <c r="M60" s="370"/>
      <c r="N60" s="375"/>
      <c r="O60" s="65"/>
      <c r="P60" s="48" t="s">
        <v>31</v>
      </c>
      <c r="Q60" s="67"/>
      <c r="R60" s="48" t="s">
        <v>1</v>
      </c>
      <c r="S60" s="69"/>
      <c r="T60" s="377" t="s">
        <v>113</v>
      </c>
      <c r="U60" s="377"/>
      <c r="V60" s="378"/>
      <c r="W60" s="379"/>
      <c r="X60" s="379"/>
      <c r="Y60" s="49" t="s">
        <v>8</v>
      </c>
      <c r="Z60" s="139"/>
      <c r="AA60" s="140"/>
      <c r="AB60" s="140"/>
      <c r="AC60" s="141" t="s">
        <v>8</v>
      </c>
      <c r="AD60" s="139"/>
      <c r="AE60" s="140"/>
      <c r="AF60" s="140"/>
      <c r="AG60" s="142" t="s">
        <v>8</v>
      </c>
      <c r="AH60" s="365"/>
      <c r="AI60" s="366"/>
      <c r="AJ60" s="366"/>
      <c r="AK60" s="367"/>
      <c r="AL60" s="50"/>
      <c r="AM60" s="53"/>
      <c r="AN60" s="365"/>
      <c r="AO60" s="366"/>
      <c r="AP60" s="366"/>
      <c r="AQ60" s="366"/>
      <c r="AR60" s="366"/>
      <c r="AS60" s="142" t="s">
        <v>8</v>
      </c>
      <c r="AV60" s="101" t="str">
        <f>IF(OR(O60="",Q60=""),"", IF(O60&lt;20,DATE(O60+118,Q60,IF(S60="",1,S60)),DATE(O60+88,Q60,IF(S60="",1,S60))))</f>
        <v/>
      </c>
      <c r="AW60" s="102" t="e">
        <f>IF(AV60&lt;=#REF!,"昔",IF(AV60&lt;=#REF!,"上",IF(AV60&lt;=#REF!,"中","下")))</f>
        <v>#REF!</v>
      </c>
      <c r="AX60" s="9" t="e">
        <f>IF(AV60&lt;=#REF!,5,IF(AV60&lt;=#REF!,7,IF(AV60&lt;=#REF!,9,11)))</f>
        <v>#REF!</v>
      </c>
      <c r="AY60" s="103"/>
      <c r="AZ60" s="104"/>
      <c r="BA60" s="105">
        <f>AN60</f>
        <v>0</v>
      </c>
      <c r="BB60" s="104"/>
      <c r="BC60" s="104"/>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38【既設建築物設備工事業】（入力用）'!O60,VALUE(概算年度)='38【既設建築物設備工事業】（入力用）'!O61),IF('38【既設建築物設備工事業】（入力用）'!Q60=1,1,IF('38【既設建築物設備工事業】（入力用）'!Q60=2,2,IF('38【既設建築物設備工事業】（入力用）'!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2">
      <c r="B61" s="372"/>
      <c r="C61" s="373"/>
      <c r="D61" s="373"/>
      <c r="E61" s="373"/>
      <c r="F61" s="373"/>
      <c r="G61" s="373"/>
      <c r="H61" s="373"/>
      <c r="I61" s="374"/>
      <c r="J61" s="372"/>
      <c r="K61" s="373"/>
      <c r="L61" s="373"/>
      <c r="M61" s="373"/>
      <c r="N61" s="376"/>
      <c r="O61" s="66"/>
      <c r="P61" s="11" t="s">
        <v>0</v>
      </c>
      <c r="Q61" s="68"/>
      <c r="R61" s="11" t="s">
        <v>1</v>
      </c>
      <c r="S61" s="70"/>
      <c r="T61" s="380" t="s">
        <v>21</v>
      </c>
      <c r="U61" s="380"/>
      <c r="V61" s="381"/>
      <c r="W61" s="382"/>
      <c r="X61" s="382"/>
      <c r="Y61" s="383"/>
      <c r="Z61" s="384"/>
      <c r="AA61" s="385"/>
      <c r="AB61" s="385"/>
      <c r="AC61" s="385"/>
      <c r="AD61" s="384"/>
      <c r="AE61" s="385"/>
      <c r="AF61" s="385"/>
      <c r="AG61" s="386"/>
      <c r="AH61" s="341">
        <f>V61+Z61-AD61</f>
        <v>0</v>
      </c>
      <c r="AI61" s="341"/>
      <c r="AJ61" s="341"/>
      <c r="AK61" s="368"/>
      <c r="AL61" s="345" t="str">
        <f>IF(AH61&gt;0,0.23,"")</f>
        <v/>
      </c>
      <c r="AM61" s="346"/>
      <c r="AN61" s="342">
        <f>INT(AH61*0.23)</f>
        <v>0</v>
      </c>
      <c r="AO61" s="343"/>
      <c r="AP61" s="343"/>
      <c r="AQ61" s="343"/>
      <c r="AR61" s="343"/>
      <c r="AS61" s="35"/>
      <c r="AV61" s="101"/>
      <c r="AW61" s="102"/>
      <c r="AY61" s="111">
        <f>AH61</f>
        <v>0</v>
      </c>
      <c r="AZ61" s="112" t="e">
        <f>IF(AV60&lt;=#REF!,AH61,IF(AND(AV60&gt;=#REF!,AV60&lt;=#REF!),AH61*105/108,AH61))</f>
        <v>#REF!</v>
      </c>
      <c r="BA61" s="90"/>
      <c r="BB61" s="112" t="e">
        <f>IF($AL61="賃金で算定",0,INT(AY61*$AL61/100))</f>
        <v>#VALUE!</v>
      </c>
      <c r="BC61" s="112" t="e">
        <f>IF(AY61=AZ61,BB61,AZ61*$AL61/100)</f>
        <v>#REF!</v>
      </c>
      <c r="BL61" s="77" t="e">
        <f>IF(AY61=AZ61,0,1)</f>
        <v>#REF!</v>
      </c>
      <c r="BM61" s="77" t="e">
        <f>IF(BL61=1,AL61,"")</f>
        <v>#REF!</v>
      </c>
    </row>
    <row r="62" spans="2:74" ht="18" customHeight="1" x14ac:dyDescent="0.2">
      <c r="B62" s="369"/>
      <c r="C62" s="370"/>
      <c r="D62" s="370"/>
      <c r="E62" s="370"/>
      <c r="F62" s="370"/>
      <c r="G62" s="370"/>
      <c r="H62" s="370"/>
      <c r="I62" s="371"/>
      <c r="J62" s="369"/>
      <c r="K62" s="370"/>
      <c r="L62" s="370"/>
      <c r="M62" s="370"/>
      <c r="N62" s="375"/>
      <c r="O62" s="65"/>
      <c r="P62" s="48" t="s">
        <v>31</v>
      </c>
      <c r="Q62" s="67"/>
      <c r="R62" s="48" t="s">
        <v>1</v>
      </c>
      <c r="S62" s="69"/>
      <c r="T62" s="377" t="s">
        <v>113</v>
      </c>
      <c r="U62" s="377"/>
      <c r="V62" s="378"/>
      <c r="W62" s="379"/>
      <c r="X62" s="379"/>
      <c r="Y62" s="54"/>
      <c r="Z62" s="55"/>
      <c r="AA62" s="56"/>
      <c r="AB62" s="56"/>
      <c r="AC62" s="54"/>
      <c r="AD62" s="55"/>
      <c r="AE62" s="56"/>
      <c r="AF62" s="56"/>
      <c r="AG62" s="145"/>
      <c r="AH62" s="365"/>
      <c r="AI62" s="366"/>
      <c r="AJ62" s="366"/>
      <c r="AK62" s="367"/>
      <c r="AL62" s="152"/>
      <c r="AM62" s="153"/>
      <c r="AN62" s="365"/>
      <c r="AO62" s="366"/>
      <c r="AP62" s="366"/>
      <c r="AQ62" s="366"/>
      <c r="AR62" s="366"/>
      <c r="AS62" s="58"/>
      <c r="AV62" s="101" t="str">
        <f>IF(OR(O62="",Q62=""),"", IF(O62&lt;20,DATE(O62+118,Q62,IF(S62="",1,S62)),DATE(O62+88,Q62,IF(S62="",1,S62))))</f>
        <v/>
      </c>
      <c r="AW62" s="102" t="e">
        <f>IF(AV62&lt;=#REF!,"昔",IF(AV62&lt;=#REF!,"上",IF(AV62&lt;=#REF!,"中","下")))</f>
        <v>#REF!</v>
      </c>
      <c r="AX62" s="9" t="e">
        <f>IF(AV62&lt;=#REF!,5,IF(AV62&lt;=#REF!,7,IF(AV62&lt;=#REF!,9,11)))</f>
        <v>#REF!</v>
      </c>
      <c r="AY62" s="103"/>
      <c r="AZ62" s="104"/>
      <c r="BA62" s="105">
        <f t="shared" ref="BA62" si="11">AN62</f>
        <v>0</v>
      </c>
      <c r="BB62" s="104"/>
      <c r="BC62" s="104"/>
      <c r="BL62" s="77"/>
      <c r="BM62" s="77"/>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38【既設建築物設備工事業】（入力用）'!O62,VALUE(概算年度)='38【既設建築物設備工事業】（入力用）'!O63),IF('38【既設建築物設備工事業】（入力用）'!Q62=1,1,IF('38【既設建築物設備工事業】（入力用）'!Q62=2,2,IF('38【既設建築物設備工事業】（入力用）'!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2">
      <c r="B63" s="372"/>
      <c r="C63" s="373"/>
      <c r="D63" s="373"/>
      <c r="E63" s="373"/>
      <c r="F63" s="373"/>
      <c r="G63" s="373"/>
      <c r="H63" s="373"/>
      <c r="I63" s="374"/>
      <c r="J63" s="372"/>
      <c r="K63" s="373"/>
      <c r="L63" s="373"/>
      <c r="M63" s="373"/>
      <c r="N63" s="376"/>
      <c r="O63" s="66"/>
      <c r="P63" s="11" t="s">
        <v>0</v>
      </c>
      <c r="Q63" s="68"/>
      <c r="R63" s="11" t="s">
        <v>1</v>
      </c>
      <c r="S63" s="70"/>
      <c r="T63" s="380" t="s">
        <v>21</v>
      </c>
      <c r="U63" s="380"/>
      <c r="V63" s="381"/>
      <c r="W63" s="382"/>
      <c r="X63" s="382"/>
      <c r="Y63" s="383"/>
      <c r="Z63" s="384"/>
      <c r="AA63" s="385"/>
      <c r="AB63" s="385"/>
      <c r="AC63" s="385"/>
      <c r="AD63" s="384"/>
      <c r="AE63" s="385"/>
      <c r="AF63" s="385"/>
      <c r="AG63" s="386"/>
      <c r="AH63" s="341">
        <f>V63+Z63-AD63</f>
        <v>0</v>
      </c>
      <c r="AI63" s="341"/>
      <c r="AJ63" s="341"/>
      <c r="AK63" s="368"/>
      <c r="AL63" s="345" t="str">
        <f>IF(AH63&gt;0,0.23,"")</f>
        <v/>
      </c>
      <c r="AM63" s="346"/>
      <c r="AN63" s="342">
        <f>INT(AH63*0.23)</f>
        <v>0</v>
      </c>
      <c r="AO63" s="343"/>
      <c r="AP63" s="343"/>
      <c r="AQ63" s="343"/>
      <c r="AR63" s="343"/>
      <c r="AS63" s="35"/>
      <c r="AV63" s="101"/>
      <c r="AW63" s="102"/>
      <c r="AY63" s="111">
        <f t="shared" ref="AY63" si="12">AH63</f>
        <v>0</v>
      </c>
      <c r="AZ63" s="112" t="e">
        <f>IF(AV62&lt;=#REF!,AH63,IF(AND(AV62&gt;=#REF!,AV62&lt;=#REF!),AH63*105/108,AH63))</f>
        <v>#REF!</v>
      </c>
      <c r="BA63" s="90"/>
      <c r="BB63" s="112" t="e">
        <f t="shared" ref="BB63" si="13">IF($AL63="賃金で算定",0,INT(AY63*$AL63/100))</f>
        <v>#VALUE!</v>
      </c>
      <c r="BC63" s="112" t="e">
        <f>IF(AY63=AZ63,BB63,AZ63*$AL63/100)</f>
        <v>#REF!</v>
      </c>
      <c r="BL63" s="77" t="e">
        <f>IF(AY63=AZ63,0,1)</f>
        <v>#REF!</v>
      </c>
      <c r="BM63" s="77" t="e">
        <f>IF(BL63=1,AL63,"")</f>
        <v>#REF!</v>
      </c>
    </row>
    <row r="64" spans="2:74" ht="18" customHeight="1" x14ac:dyDescent="0.2">
      <c r="B64" s="369"/>
      <c r="C64" s="370"/>
      <c r="D64" s="370"/>
      <c r="E64" s="370"/>
      <c r="F64" s="370"/>
      <c r="G64" s="370"/>
      <c r="H64" s="370"/>
      <c r="I64" s="371"/>
      <c r="J64" s="369"/>
      <c r="K64" s="370"/>
      <c r="L64" s="370"/>
      <c r="M64" s="370"/>
      <c r="N64" s="375"/>
      <c r="O64" s="65"/>
      <c r="P64" s="48" t="s">
        <v>31</v>
      </c>
      <c r="Q64" s="67"/>
      <c r="R64" s="48" t="s">
        <v>1</v>
      </c>
      <c r="S64" s="69"/>
      <c r="T64" s="377" t="s">
        <v>113</v>
      </c>
      <c r="U64" s="377"/>
      <c r="V64" s="378"/>
      <c r="W64" s="379"/>
      <c r="X64" s="379"/>
      <c r="Y64" s="54"/>
      <c r="Z64" s="55"/>
      <c r="AA64" s="56"/>
      <c r="AB64" s="56"/>
      <c r="AC64" s="54"/>
      <c r="AD64" s="55"/>
      <c r="AE64" s="56"/>
      <c r="AF64" s="56"/>
      <c r="AG64" s="145"/>
      <c r="AH64" s="365"/>
      <c r="AI64" s="366"/>
      <c r="AJ64" s="366"/>
      <c r="AK64" s="367"/>
      <c r="AL64" s="152"/>
      <c r="AM64" s="153"/>
      <c r="AN64" s="365"/>
      <c r="AO64" s="366"/>
      <c r="AP64" s="366"/>
      <c r="AQ64" s="366"/>
      <c r="AR64" s="366"/>
      <c r="AS64" s="58"/>
      <c r="AV64" s="101" t="str">
        <f>IF(OR(O64="",Q64=""),"", IF(O64&lt;20,DATE(O64+118,Q64,IF(S64="",1,S64)),DATE(O64+88,Q64,IF(S64="",1,S64))))</f>
        <v/>
      </c>
      <c r="AW64" s="102" t="e">
        <f>IF(AV64&lt;=#REF!,"昔",IF(AV64&lt;=#REF!,"上",IF(AV64&lt;=#REF!,"中","下")))</f>
        <v>#REF!</v>
      </c>
      <c r="AX64" s="9" t="e">
        <f>IF(AV64&lt;=#REF!,5,IF(AV64&lt;=#REF!,7,IF(AV64&lt;=#REF!,9,11)))</f>
        <v>#REF!</v>
      </c>
      <c r="AY64" s="103"/>
      <c r="AZ64" s="104"/>
      <c r="BA64" s="105">
        <f t="shared" ref="BA64" si="14">AN64</f>
        <v>0</v>
      </c>
      <c r="BB64" s="104"/>
      <c r="BC64" s="104"/>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38【既設建築物設備工事業】（入力用）'!O64,VALUE(概算年度)='38【既設建築物設備工事業】（入力用）'!O65),IF('38【既設建築物設備工事業】（入力用）'!Q64=1,1,IF('38【既設建築物設備工事業】（入力用）'!Q64=2,2,IF('38【既設建築物設備工事業】（入力用）'!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2">
      <c r="B65" s="372"/>
      <c r="C65" s="373"/>
      <c r="D65" s="373"/>
      <c r="E65" s="373"/>
      <c r="F65" s="373"/>
      <c r="G65" s="373"/>
      <c r="H65" s="373"/>
      <c r="I65" s="374"/>
      <c r="J65" s="372"/>
      <c r="K65" s="373"/>
      <c r="L65" s="373"/>
      <c r="M65" s="373"/>
      <c r="N65" s="376"/>
      <c r="O65" s="66"/>
      <c r="P65" s="11" t="s">
        <v>0</v>
      </c>
      <c r="Q65" s="68"/>
      <c r="R65" s="11" t="s">
        <v>1</v>
      </c>
      <c r="S65" s="70"/>
      <c r="T65" s="380" t="s">
        <v>21</v>
      </c>
      <c r="U65" s="380"/>
      <c r="V65" s="381"/>
      <c r="W65" s="382"/>
      <c r="X65" s="382"/>
      <c r="Y65" s="383"/>
      <c r="Z65" s="381"/>
      <c r="AA65" s="382"/>
      <c r="AB65" s="382"/>
      <c r="AC65" s="382"/>
      <c r="AD65" s="381"/>
      <c r="AE65" s="382"/>
      <c r="AF65" s="382"/>
      <c r="AG65" s="383"/>
      <c r="AH65" s="341">
        <f>V65+Z65-AD65</f>
        <v>0</v>
      </c>
      <c r="AI65" s="341"/>
      <c r="AJ65" s="341"/>
      <c r="AK65" s="368"/>
      <c r="AL65" s="345" t="str">
        <f>IF(AH65&gt;0,0.23,"")</f>
        <v/>
      </c>
      <c r="AM65" s="346"/>
      <c r="AN65" s="342">
        <f>INT(AH65*0.23)</f>
        <v>0</v>
      </c>
      <c r="AO65" s="343"/>
      <c r="AP65" s="343"/>
      <c r="AQ65" s="343"/>
      <c r="AR65" s="343"/>
      <c r="AS65" s="35"/>
      <c r="AV65" s="101"/>
      <c r="AW65" s="102"/>
      <c r="AY65" s="111">
        <f t="shared" ref="AY65" si="15">AH65</f>
        <v>0</v>
      </c>
      <c r="AZ65" s="112" t="e">
        <f>IF(AV64&lt;=#REF!,AH65,IF(AND(AV64&gt;=#REF!,AV64&lt;=#REF!),AH65*105/108,AH65))</f>
        <v>#REF!</v>
      </c>
      <c r="BA65" s="90"/>
      <c r="BB65" s="112" t="e">
        <f t="shared" ref="BB65" si="16">IF($AL65="賃金で算定",0,INT(AY65*$AL65/100))</f>
        <v>#VALUE!</v>
      </c>
      <c r="BC65" s="112" t="e">
        <f>IF(AY65=AZ65,BB65,AZ65*$AL65/100)</f>
        <v>#REF!</v>
      </c>
      <c r="BL65" s="77" t="e">
        <f>IF(AY65=AZ65,0,1)</f>
        <v>#REF!</v>
      </c>
      <c r="BM65" s="77" t="e">
        <f>IF(BL65=1,AL65,"")</f>
        <v>#REF!</v>
      </c>
    </row>
    <row r="66" spans="2:74" ht="18" customHeight="1" x14ac:dyDescent="0.2">
      <c r="B66" s="369"/>
      <c r="C66" s="370"/>
      <c r="D66" s="370"/>
      <c r="E66" s="370"/>
      <c r="F66" s="370"/>
      <c r="G66" s="370"/>
      <c r="H66" s="370"/>
      <c r="I66" s="371"/>
      <c r="J66" s="369"/>
      <c r="K66" s="370"/>
      <c r="L66" s="370"/>
      <c r="M66" s="370"/>
      <c r="N66" s="375"/>
      <c r="O66" s="65"/>
      <c r="P66" s="48" t="s">
        <v>31</v>
      </c>
      <c r="Q66" s="67"/>
      <c r="R66" s="48" t="s">
        <v>1</v>
      </c>
      <c r="S66" s="69"/>
      <c r="T66" s="377" t="s">
        <v>113</v>
      </c>
      <c r="U66" s="377"/>
      <c r="V66" s="378"/>
      <c r="W66" s="379"/>
      <c r="X66" s="379"/>
      <c r="Y66" s="25"/>
      <c r="Z66" s="59"/>
      <c r="AA66" s="36"/>
      <c r="AB66" s="36"/>
      <c r="AC66" s="25"/>
      <c r="AD66" s="59"/>
      <c r="AE66" s="36"/>
      <c r="AF66" s="36"/>
      <c r="AG66" s="147"/>
      <c r="AH66" s="365"/>
      <c r="AI66" s="366"/>
      <c r="AJ66" s="366"/>
      <c r="AK66" s="367"/>
      <c r="AL66" s="152"/>
      <c r="AM66" s="153"/>
      <c r="AN66" s="365"/>
      <c r="AO66" s="366"/>
      <c r="AP66" s="366"/>
      <c r="AQ66" s="366"/>
      <c r="AR66" s="366"/>
      <c r="AS66" s="58"/>
      <c r="AV66" s="101" t="str">
        <f>IF(OR(O66="",Q66=""),"", IF(O66&lt;20,DATE(O66+118,Q66,IF(S66="",1,S66)),DATE(O66+88,Q66,IF(S66="",1,S66))))</f>
        <v/>
      </c>
      <c r="AW66" s="102" t="e">
        <f>IF(AV66&lt;=#REF!,"昔",IF(AV66&lt;=#REF!,"上",IF(AV66&lt;=#REF!,"中","下")))</f>
        <v>#REF!</v>
      </c>
      <c r="AX66" s="9" t="e">
        <f>IF(AV66&lt;=#REF!,5,IF(AV66&lt;=#REF!,7,IF(AV66&lt;=#REF!,9,11)))</f>
        <v>#REF!</v>
      </c>
      <c r="AY66" s="103"/>
      <c r="AZ66" s="104"/>
      <c r="BA66" s="105">
        <f t="shared" ref="BA66" si="17">AN66</f>
        <v>0</v>
      </c>
      <c r="BB66" s="104"/>
      <c r="BC66" s="104"/>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38【既設建築物設備工事業】（入力用）'!O66,VALUE(概算年度)='38【既設建築物設備工事業】（入力用）'!O67),IF('38【既設建築物設備工事業】（入力用）'!Q66=1,1,IF('38【既設建築物設備工事業】（入力用）'!Q66=2,2,IF('38【既設建築物設備工事業】（入力用）'!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2">
      <c r="B67" s="372"/>
      <c r="C67" s="373"/>
      <c r="D67" s="373"/>
      <c r="E67" s="373"/>
      <c r="F67" s="373"/>
      <c r="G67" s="373"/>
      <c r="H67" s="373"/>
      <c r="I67" s="374"/>
      <c r="J67" s="372"/>
      <c r="K67" s="373"/>
      <c r="L67" s="373"/>
      <c r="M67" s="373"/>
      <c r="N67" s="376"/>
      <c r="O67" s="66"/>
      <c r="P67" s="11" t="s">
        <v>0</v>
      </c>
      <c r="Q67" s="68"/>
      <c r="R67" s="11" t="s">
        <v>1</v>
      </c>
      <c r="S67" s="70"/>
      <c r="T67" s="380" t="s">
        <v>21</v>
      </c>
      <c r="U67" s="380"/>
      <c r="V67" s="381"/>
      <c r="W67" s="382"/>
      <c r="X67" s="382"/>
      <c r="Y67" s="383"/>
      <c r="Z67" s="384"/>
      <c r="AA67" s="385"/>
      <c r="AB67" s="385"/>
      <c r="AC67" s="385"/>
      <c r="AD67" s="384"/>
      <c r="AE67" s="385"/>
      <c r="AF67" s="385"/>
      <c r="AG67" s="386"/>
      <c r="AH67" s="341">
        <f>V67+Z67-AD67</f>
        <v>0</v>
      </c>
      <c r="AI67" s="341"/>
      <c r="AJ67" s="341"/>
      <c r="AK67" s="368"/>
      <c r="AL67" s="345" t="str">
        <f>IF(AH67&gt;0,0.23,"")</f>
        <v/>
      </c>
      <c r="AM67" s="346"/>
      <c r="AN67" s="342">
        <f>INT(AH67*0.23)</f>
        <v>0</v>
      </c>
      <c r="AO67" s="343"/>
      <c r="AP67" s="343"/>
      <c r="AQ67" s="343"/>
      <c r="AR67" s="343"/>
      <c r="AS67" s="35"/>
      <c r="AV67" s="101"/>
      <c r="AW67" s="102"/>
      <c r="AY67" s="111">
        <f t="shared" ref="AY67" si="18">AH67</f>
        <v>0</v>
      </c>
      <c r="AZ67" s="112" t="e">
        <f>IF(AV66&lt;=#REF!,AH67,IF(AND(AV66&gt;=#REF!,AV66&lt;=#REF!),AH67*105/108,AH67))</f>
        <v>#REF!</v>
      </c>
      <c r="BA67" s="90"/>
      <c r="BB67" s="112" t="e">
        <f t="shared" ref="BB67" si="19">IF($AL67="賃金で算定",0,INT(AY67*$AL67/100))</f>
        <v>#VALUE!</v>
      </c>
      <c r="BC67" s="112" t="e">
        <f>IF(AY67=AZ67,BB67,AZ67*$AL67/100)</f>
        <v>#REF!</v>
      </c>
      <c r="BL67" s="77" t="e">
        <f>IF(AY67=AZ67,0,1)</f>
        <v>#REF!</v>
      </c>
      <c r="BM67" s="77" t="e">
        <f>IF(BL67=1,AL67,"")</f>
        <v>#REF!</v>
      </c>
    </row>
    <row r="68" spans="2:74" ht="18" customHeight="1" x14ac:dyDescent="0.2">
      <c r="B68" s="369"/>
      <c r="C68" s="370"/>
      <c r="D68" s="370"/>
      <c r="E68" s="370"/>
      <c r="F68" s="370"/>
      <c r="G68" s="370"/>
      <c r="H68" s="370"/>
      <c r="I68" s="371"/>
      <c r="J68" s="369"/>
      <c r="K68" s="370"/>
      <c r="L68" s="370"/>
      <c r="M68" s="370"/>
      <c r="N68" s="375"/>
      <c r="O68" s="65"/>
      <c r="P68" s="48" t="s">
        <v>31</v>
      </c>
      <c r="Q68" s="67"/>
      <c r="R68" s="48" t="s">
        <v>1</v>
      </c>
      <c r="S68" s="69"/>
      <c r="T68" s="377" t="s">
        <v>113</v>
      </c>
      <c r="U68" s="377"/>
      <c r="V68" s="378"/>
      <c r="W68" s="379"/>
      <c r="X68" s="379"/>
      <c r="Y68" s="54"/>
      <c r="Z68" s="55"/>
      <c r="AA68" s="56"/>
      <c r="AB68" s="56"/>
      <c r="AC68" s="54"/>
      <c r="AD68" s="55"/>
      <c r="AE68" s="56"/>
      <c r="AF68" s="56"/>
      <c r="AG68" s="145"/>
      <c r="AH68" s="365"/>
      <c r="AI68" s="366"/>
      <c r="AJ68" s="366"/>
      <c r="AK68" s="367"/>
      <c r="AL68" s="152"/>
      <c r="AM68" s="153"/>
      <c r="AN68" s="365"/>
      <c r="AO68" s="366"/>
      <c r="AP68" s="366"/>
      <c r="AQ68" s="366"/>
      <c r="AR68" s="366"/>
      <c r="AS68" s="58"/>
      <c r="AV68" s="101" t="str">
        <f>IF(OR(O68="",Q68=""),"", IF(O68&lt;20,DATE(O68+118,Q68,IF(S68="",1,S68)),DATE(O68+88,Q68,IF(S68="",1,S68))))</f>
        <v/>
      </c>
      <c r="AW68" s="102" t="e">
        <f>IF(AV68&lt;=#REF!,"昔",IF(AV68&lt;=#REF!,"上",IF(AV68&lt;=#REF!,"中","下")))</f>
        <v>#REF!</v>
      </c>
      <c r="AX68" s="9" t="e">
        <f>IF(AV68&lt;=#REF!,5,IF(AV68&lt;=#REF!,7,IF(AV68&lt;=#REF!,9,11)))</f>
        <v>#REF!</v>
      </c>
      <c r="AY68" s="103"/>
      <c r="AZ68" s="104"/>
      <c r="BA68" s="105">
        <f t="shared" ref="BA68" si="20">AN68</f>
        <v>0</v>
      </c>
      <c r="BB68" s="104"/>
      <c r="BC68" s="104"/>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38【既設建築物設備工事業】（入力用）'!O68,VALUE(概算年度)='38【既設建築物設備工事業】（入力用）'!O69),IF('38【既設建築物設備工事業】（入力用）'!Q68=1,1,IF('38【既設建築物設備工事業】（入力用）'!Q68=2,2,IF('38【既設建築物設備工事業】（入力用）'!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2">
      <c r="B69" s="372"/>
      <c r="C69" s="373"/>
      <c r="D69" s="373"/>
      <c r="E69" s="373"/>
      <c r="F69" s="373"/>
      <c r="G69" s="373"/>
      <c r="H69" s="373"/>
      <c r="I69" s="374"/>
      <c r="J69" s="372"/>
      <c r="K69" s="373"/>
      <c r="L69" s="373"/>
      <c r="M69" s="373"/>
      <c r="N69" s="376"/>
      <c r="O69" s="66"/>
      <c r="P69" s="11" t="s">
        <v>0</v>
      </c>
      <c r="Q69" s="68"/>
      <c r="R69" s="11" t="s">
        <v>1</v>
      </c>
      <c r="S69" s="70"/>
      <c r="T69" s="380" t="s">
        <v>21</v>
      </c>
      <c r="U69" s="380"/>
      <c r="V69" s="381"/>
      <c r="W69" s="382"/>
      <c r="X69" s="382"/>
      <c r="Y69" s="383"/>
      <c r="Z69" s="381"/>
      <c r="AA69" s="382"/>
      <c r="AB69" s="382"/>
      <c r="AC69" s="382"/>
      <c r="AD69" s="384"/>
      <c r="AE69" s="385"/>
      <c r="AF69" s="385"/>
      <c r="AG69" s="386"/>
      <c r="AH69" s="341">
        <f>V69+Z69-AD69</f>
        <v>0</v>
      </c>
      <c r="AI69" s="341"/>
      <c r="AJ69" s="341"/>
      <c r="AK69" s="368"/>
      <c r="AL69" s="345" t="str">
        <f>IF(AH69&gt;0,0.23,"")</f>
        <v/>
      </c>
      <c r="AM69" s="346"/>
      <c r="AN69" s="342">
        <f>INT(AH69*0.23)</f>
        <v>0</v>
      </c>
      <c r="AO69" s="343"/>
      <c r="AP69" s="343"/>
      <c r="AQ69" s="343"/>
      <c r="AR69" s="343"/>
      <c r="AS69" s="35"/>
      <c r="AV69" s="101"/>
      <c r="AW69" s="102"/>
      <c r="AY69" s="111">
        <f t="shared" ref="AY69" si="21">AH69</f>
        <v>0</v>
      </c>
      <c r="AZ69" s="112" t="e">
        <f>IF(AV68&lt;=#REF!,AH69,IF(AND(AV68&gt;=#REF!,AV68&lt;=#REF!),AH69*105/108,AH69))</f>
        <v>#REF!</v>
      </c>
      <c r="BA69" s="90"/>
      <c r="BB69" s="112" t="e">
        <f t="shared" ref="BB69" si="22">IF($AL69="賃金で算定",0,INT(AY69*$AL69/100))</f>
        <v>#VALUE!</v>
      </c>
      <c r="BC69" s="112" t="e">
        <f>IF(AY69=AZ69,BB69,AZ69*$AL69/100)</f>
        <v>#REF!</v>
      </c>
      <c r="BL69" s="77" t="e">
        <f>IF(AY69=AZ69,0,1)</f>
        <v>#REF!</v>
      </c>
      <c r="BM69" s="77" t="e">
        <f>IF(BL69=1,AL69,"")</f>
        <v>#REF!</v>
      </c>
    </row>
    <row r="70" spans="2:74" ht="18" customHeight="1" x14ac:dyDescent="0.2">
      <c r="B70" s="369"/>
      <c r="C70" s="370"/>
      <c r="D70" s="370"/>
      <c r="E70" s="370"/>
      <c r="F70" s="370"/>
      <c r="G70" s="370"/>
      <c r="H70" s="370"/>
      <c r="I70" s="371"/>
      <c r="J70" s="369"/>
      <c r="K70" s="370"/>
      <c r="L70" s="370"/>
      <c r="M70" s="370"/>
      <c r="N70" s="375"/>
      <c r="O70" s="65"/>
      <c r="P70" s="48" t="s">
        <v>31</v>
      </c>
      <c r="Q70" s="67"/>
      <c r="R70" s="48" t="s">
        <v>1</v>
      </c>
      <c r="S70" s="69"/>
      <c r="T70" s="377" t="s">
        <v>113</v>
      </c>
      <c r="U70" s="377"/>
      <c r="V70" s="378"/>
      <c r="W70" s="379"/>
      <c r="X70" s="379"/>
      <c r="Y70" s="54"/>
      <c r="Z70" s="55"/>
      <c r="AA70" s="56"/>
      <c r="AB70" s="56"/>
      <c r="AC70" s="54"/>
      <c r="AD70" s="55"/>
      <c r="AE70" s="56"/>
      <c r="AF70" s="56"/>
      <c r="AG70" s="145"/>
      <c r="AH70" s="365"/>
      <c r="AI70" s="366"/>
      <c r="AJ70" s="366"/>
      <c r="AK70" s="367"/>
      <c r="AL70" s="152"/>
      <c r="AM70" s="153"/>
      <c r="AN70" s="365"/>
      <c r="AO70" s="366"/>
      <c r="AP70" s="366"/>
      <c r="AQ70" s="366"/>
      <c r="AR70" s="366"/>
      <c r="AS70" s="58"/>
      <c r="AV70" s="101" t="str">
        <f>IF(OR(O70="",Q70=""),"", IF(O70&lt;20,DATE(O70+118,Q70,IF(S70="",1,S70)),DATE(O70+88,Q70,IF(S70="",1,S70))))</f>
        <v/>
      </c>
      <c r="AW70" s="102" t="e">
        <f>IF(AV70&lt;=#REF!,"昔",IF(AV70&lt;=#REF!,"上",IF(AV70&lt;=#REF!,"中","下")))</f>
        <v>#REF!</v>
      </c>
      <c r="AX70" s="9" t="e">
        <f>IF(AV70&lt;=#REF!,5,IF(AV70&lt;=#REF!,7,IF(AV70&lt;=#REF!,9,11)))</f>
        <v>#REF!</v>
      </c>
      <c r="AY70" s="103"/>
      <c r="AZ70" s="104"/>
      <c r="BA70" s="105">
        <f t="shared" ref="BA70" si="23">AN70</f>
        <v>0</v>
      </c>
      <c r="BB70" s="104"/>
      <c r="BC70" s="104"/>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38【既設建築物設備工事業】（入力用）'!O70,VALUE(概算年度)='38【既設建築物設備工事業】（入力用）'!O71),IF('38【既設建築物設備工事業】（入力用）'!Q70=1,1,IF('38【既設建築物設備工事業】（入力用）'!Q70=2,2,IF('38【既設建築物設備工事業】（入力用）'!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2">
      <c r="B71" s="372"/>
      <c r="C71" s="373"/>
      <c r="D71" s="373"/>
      <c r="E71" s="373"/>
      <c r="F71" s="373"/>
      <c r="G71" s="373"/>
      <c r="H71" s="373"/>
      <c r="I71" s="374"/>
      <c r="J71" s="372"/>
      <c r="K71" s="373"/>
      <c r="L71" s="373"/>
      <c r="M71" s="373"/>
      <c r="N71" s="376"/>
      <c r="O71" s="66"/>
      <c r="P71" s="11" t="s">
        <v>0</v>
      </c>
      <c r="Q71" s="68"/>
      <c r="R71" s="11" t="s">
        <v>1</v>
      </c>
      <c r="S71" s="70"/>
      <c r="T71" s="380" t="s">
        <v>21</v>
      </c>
      <c r="U71" s="380"/>
      <c r="V71" s="381"/>
      <c r="W71" s="382"/>
      <c r="X71" s="382"/>
      <c r="Y71" s="383"/>
      <c r="Z71" s="381"/>
      <c r="AA71" s="382"/>
      <c r="AB71" s="382"/>
      <c r="AC71" s="382"/>
      <c r="AD71" s="384"/>
      <c r="AE71" s="385"/>
      <c r="AF71" s="385"/>
      <c r="AG71" s="386"/>
      <c r="AH71" s="341">
        <f>V71+Z71-AD71</f>
        <v>0</v>
      </c>
      <c r="AI71" s="341"/>
      <c r="AJ71" s="341"/>
      <c r="AK71" s="368"/>
      <c r="AL71" s="345" t="str">
        <f>IF(AH71&gt;0,0.23,"")</f>
        <v/>
      </c>
      <c r="AM71" s="346"/>
      <c r="AN71" s="342">
        <f>INT(AH71*0.23)</f>
        <v>0</v>
      </c>
      <c r="AO71" s="343"/>
      <c r="AP71" s="343"/>
      <c r="AQ71" s="343"/>
      <c r="AR71" s="343"/>
      <c r="AS71" s="35"/>
      <c r="AV71" s="101"/>
      <c r="AW71" s="102"/>
      <c r="AY71" s="111">
        <f t="shared" ref="AY71" si="24">AH71</f>
        <v>0</v>
      </c>
      <c r="AZ71" s="112" t="e">
        <f>IF(AV70&lt;=#REF!,AH71,IF(AND(AV70&gt;=#REF!,AV70&lt;=#REF!),AH71*105/108,AH71))</f>
        <v>#REF!</v>
      </c>
      <c r="BA71" s="90"/>
      <c r="BB71" s="112" t="e">
        <f t="shared" ref="BB71" si="25">IF($AL71="賃金で算定",0,INT(AY71*$AL71/100))</f>
        <v>#VALUE!</v>
      </c>
      <c r="BC71" s="112" t="e">
        <f>IF(AY71=AZ71,BB71,AZ71*$AL71/100)</f>
        <v>#REF!</v>
      </c>
      <c r="BL71" s="77" t="e">
        <f>IF(AY71=AZ71,0,1)</f>
        <v>#REF!</v>
      </c>
      <c r="BM71" s="77" t="e">
        <f>IF(BL71=1,AL71,"")</f>
        <v>#REF!</v>
      </c>
    </row>
    <row r="72" spans="2:74" ht="18" customHeight="1" x14ac:dyDescent="0.2">
      <c r="B72" s="369"/>
      <c r="C72" s="370"/>
      <c r="D72" s="370"/>
      <c r="E72" s="370"/>
      <c r="F72" s="370"/>
      <c r="G72" s="370"/>
      <c r="H72" s="370"/>
      <c r="I72" s="371"/>
      <c r="J72" s="369"/>
      <c r="K72" s="370"/>
      <c r="L72" s="370"/>
      <c r="M72" s="370"/>
      <c r="N72" s="375"/>
      <c r="O72" s="65"/>
      <c r="P72" s="48" t="s">
        <v>31</v>
      </c>
      <c r="Q72" s="67"/>
      <c r="R72" s="48" t="s">
        <v>1</v>
      </c>
      <c r="S72" s="69"/>
      <c r="T72" s="377" t="s">
        <v>113</v>
      </c>
      <c r="U72" s="377"/>
      <c r="V72" s="378"/>
      <c r="W72" s="379"/>
      <c r="X72" s="379"/>
      <c r="Y72" s="54"/>
      <c r="Z72" s="55"/>
      <c r="AA72" s="56"/>
      <c r="AB72" s="56"/>
      <c r="AC72" s="54"/>
      <c r="AD72" s="55"/>
      <c r="AE72" s="56"/>
      <c r="AF72" s="56"/>
      <c r="AG72" s="145"/>
      <c r="AH72" s="365"/>
      <c r="AI72" s="366"/>
      <c r="AJ72" s="366"/>
      <c r="AK72" s="367"/>
      <c r="AL72" s="152"/>
      <c r="AM72" s="153"/>
      <c r="AN72" s="365"/>
      <c r="AO72" s="366"/>
      <c r="AP72" s="366"/>
      <c r="AQ72" s="366"/>
      <c r="AR72" s="366"/>
      <c r="AS72" s="58"/>
      <c r="AV72" s="101" t="str">
        <f>IF(OR(O72="",Q72=""),"", IF(O72&lt;20,DATE(O72+118,Q72,IF(S72="",1,S72)),DATE(O72+88,Q72,IF(S72="",1,S72))))</f>
        <v/>
      </c>
      <c r="AW72" s="102" t="e">
        <f>IF(AV72&lt;=#REF!,"昔",IF(AV72&lt;=#REF!,"上",IF(AV72&lt;=#REF!,"中","下")))</f>
        <v>#REF!</v>
      </c>
      <c r="AX72" s="9" t="e">
        <f>IF(AV72&lt;=#REF!,5,IF(AV72&lt;=#REF!,7,IF(AV72&lt;=#REF!,9,11)))</f>
        <v>#REF!</v>
      </c>
      <c r="AY72" s="103"/>
      <c r="AZ72" s="104"/>
      <c r="BA72" s="105">
        <f t="shared" ref="BA72" si="26">AN72</f>
        <v>0</v>
      </c>
      <c r="BB72" s="104"/>
      <c r="BC72" s="104"/>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38【既設建築物設備工事業】（入力用）'!O72,VALUE(概算年度)='38【既設建築物設備工事業】（入力用）'!O73),IF('38【既設建築物設備工事業】（入力用）'!Q72=1,1,IF('38【既設建築物設備工事業】（入力用）'!Q72=2,2,IF('38【既設建築物設備工事業】（入力用）'!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2">
      <c r="B73" s="372"/>
      <c r="C73" s="373"/>
      <c r="D73" s="373"/>
      <c r="E73" s="373"/>
      <c r="F73" s="373"/>
      <c r="G73" s="373"/>
      <c r="H73" s="373"/>
      <c r="I73" s="374"/>
      <c r="J73" s="372"/>
      <c r="K73" s="373"/>
      <c r="L73" s="373"/>
      <c r="M73" s="373"/>
      <c r="N73" s="376"/>
      <c r="O73" s="66"/>
      <c r="P73" s="11" t="s">
        <v>0</v>
      </c>
      <c r="Q73" s="68"/>
      <c r="R73" s="11" t="s">
        <v>1</v>
      </c>
      <c r="S73" s="70"/>
      <c r="T73" s="380" t="s">
        <v>21</v>
      </c>
      <c r="U73" s="380"/>
      <c r="V73" s="381"/>
      <c r="W73" s="382"/>
      <c r="X73" s="382"/>
      <c r="Y73" s="383"/>
      <c r="Z73" s="381"/>
      <c r="AA73" s="382"/>
      <c r="AB73" s="382"/>
      <c r="AC73" s="382"/>
      <c r="AD73" s="384"/>
      <c r="AE73" s="385"/>
      <c r="AF73" s="385"/>
      <c r="AG73" s="386"/>
      <c r="AH73" s="341">
        <f>V73+Z73-AD73</f>
        <v>0</v>
      </c>
      <c r="AI73" s="341"/>
      <c r="AJ73" s="341"/>
      <c r="AK73" s="368"/>
      <c r="AL73" s="345" t="str">
        <f>IF(AH73&gt;0,0.23,"")</f>
        <v/>
      </c>
      <c r="AM73" s="346"/>
      <c r="AN73" s="342">
        <f>INT(AH73*0.23)</f>
        <v>0</v>
      </c>
      <c r="AO73" s="343"/>
      <c r="AP73" s="343"/>
      <c r="AQ73" s="343"/>
      <c r="AR73" s="343"/>
      <c r="AS73" s="35"/>
      <c r="AV73" s="101"/>
      <c r="AW73" s="102"/>
      <c r="AY73" s="111">
        <f t="shared" ref="AY73" si="27">AH73</f>
        <v>0</v>
      </c>
      <c r="AZ73" s="112" t="e">
        <f>IF(AV72&lt;=#REF!,AH73,IF(AND(AV72&gt;=#REF!,AV72&lt;=#REF!),AH73*105/108,AH73))</f>
        <v>#REF!</v>
      </c>
      <c r="BA73" s="90"/>
      <c r="BB73" s="112" t="e">
        <f t="shared" ref="BB73" si="28">IF($AL73="賃金で算定",0,INT(AY73*$AL73/100))</f>
        <v>#VALUE!</v>
      </c>
      <c r="BC73" s="112" t="e">
        <f>IF(AY73=AZ73,BB73,AZ73*$AL73/100)</f>
        <v>#REF!</v>
      </c>
      <c r="BL73" s="77" t="e">
        <f>IF(AY73=AZ73,0,1)</f>
        <v>#REF!</v>
      </c>
      <c r="BM73" s="77" t="e">
        <f>IF(BL73=1,AL73,"")</f>
        <v>#REF!</v>
      </c>
    </row>
    <row r="74" spans="2:74" ht="18" customHeight="1" x14ac:dyDescent="0.2">
      <c r="B74" s="369"/>
      <c r="C74" s="370"/>
      <c r="D74" s="370"/>
      <c r="E74" s="370"/>
      <c r="F74" s="370"/>
      <c r="G74" s="370"/>
      <c r="H74" s="370"/>
      <c r="I74" s="371"/>
      <c r="J74" s="369"/>
      <c r="K74" s="370"/>
      <c r="L74" s="370"/>
      <c r="M74" s="370"/>
      <c r="N74" s="375"/>
      <c r="O74" s="65"/>
      <c r="P74" s="48" t="s">
        <v>31</v>
      </c>
      <c r="Q74" s="67"/>
      <c r="R74" s="48" t="s">
        <v>1</v>
      </c>
      <c r="S74" s="69"/>
      <c r="T74" s="377" t="s">
        <v>113</v>
      </c>
      <c r="U74" s="377"/>
      <c r="V74" s="378"/>
      <c r="W74" s="379"/>
      <c r="X74" s="379"/>
      <c r="Y74" s="54"/>
      <c r="Z74" s="55"/>
      <c r="AA74" s="56"/>
      <c r="AB74" s="56"/>
      <c r="AC74" s="54"/>
      <c r="AD74" s="55"/>
      <c r="AE74" s="56"/>
      <c r="AF74" s="56"/>
      <c r="AG74" s="145"/>
      <c r="AH74" s="365"/>
      <c r="AI74" s="366"/>
      <c r="AJ74" s="366"/>
      <c r="AK74" s="367"/>
      <c r="AL74" s="152"/>
      <c r="AM74" s="153"/>
      <c r="AN74" s="365"/>
      <c r="AO74" s="366"/>
      <c r="AP74" s="366"/>
      <c r="AQ74" s="366"/>
      <c r="AR74" s="366"/>
      <c r="AS74" s="58"/>
      <c r="AV74" s="101" t="str">
        <f>IF(OR(O74="",Q74=""),"", IF(O74&lt;20,DATE(O74+118,Q74,IF(S74="",1,S74)),DATE(O74+88,Q74,IF(S74="",1,S74))))</f>
        <v/>
      </c>
      <c r="AW74" s="102" t="e">
        <f>IF(AV74&lt;=#REF!,"昔",IF(AV74&lt;=#REF!,"上",IF(AV74&lt;=#REF!,"中","下")))</f>
        <v>#REF!</v>
      </c>
      <c r="AX74" s="9" t="e">
        <f>IF(AV74&lt;=#REF!,5,IF(AV74&lt;=#REF!,7,IF(AV74&lt;=#REF!,9,11)))</f>
        <v>#REF!</v>
      </c>
      <c r="AY74" s="103"/>
      <c r="AZ74" s="104"/>
      <c r="BA74" s="105">
        <f t="shared" ref="BA74" si="29">AN74</f>
        <v>0</v>
      </c>
      <c r="BB74" s="104"/>
      <c r="BC74" s="104"/>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38【既設建築物設備工事業】（入力用）'!O74,VALUE(概算年度)='38【既設建築物設備工事業】（入力用）'!O75),IF('38【既設建築物設備工事業】（入力用）'!Q74=1,1,IF('38【既設建築物設備工事業】（入力用）'!Q74=2,2,IF('38【既設建築物設備工事業】（入力用）'!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2">
      <c r="B75" s="372"/>
      <c r="C75" s="373"/>
      <c r="D75" s="373"/>
      <c r="E75" s="373"/>
      <c r="F75" s="373"/>
      <c r="G75" s="373"/>
      <c r="H75" s="373"/>
      <c r="I75" s="374"/>
      <c r="J75" s="372"/>
      <c r="K75" s="373"/>
      <c r="L75" s="373"/>
      <c r="M75" s="373"/>
      <c r="N75" s="376"/>
      <c r="O75" s="66"/>
      <c r="P75" s="11" t="s">
        <v>0</v>
      </c>
      <c r="Q75" s="68"/>
      <c r="R75" s="11" t="s">
        <v>1</v>
      </c>
      <c r="S75" s="70"/>
      <c r="T75" s="380" t="s">
        <v>21</v>
      </c>
      <c r="U75" s="380"/>
      <c r="V75" s="381"/>
      <c r="W75" s="382"/>
      <c r="X75" s="382"/>
      <c r="Y75" s="383"/>
      <c r="Z75" s="381"/>
      <c r="AA75" s="382"/>
      <c r="AB75" s="382"/>
      <c r="AC75" s="382"/>
      <c r="AD75" s="384"/>
      <c r="AE75" s="385"/>
      <c r="AF75" s="385"/>
      <c r="AG75" s="386"/>
      <c r="AH75" s="341">
        <f>V75+Z75-AD75</f>
        <v>0</v>
      </c>
      <c r="AI75" s="341"/>
      <c r="AJ75" s="341"/>
      <c r="AK75" s="368"/>
      <c r="AL75" s="345" t="str">
        <f>IF(AH75&gt;0,0.23,"")</f>
        <v/>
      </c>
      <c r="AM75" s="346"/>
      <c r="AN75" s="342">
        <f>INT(AH75*0.23)</f>
        <v>0</v>
      </c>
      <c r="AO75" s="343"/>
      <c r="AP75" s="343"/>
      <c r="AQ75" s="343"/>
      <c r="AR75" s="343"/>
      <c r="AS75" s="35"/>
      <c r="AV75" s="101"/>
      <c r="AW75" s="102"/>
      <c r="AY75" s="111">
        <f t="shared" ref="AY75" si="30">AH75</f>
        <v>0</v>
      </c>
      <c r="AZ75" s="112" t="e">
        <f>IF(AV74&lt;=#REF!,AH75,IF(AND(AV74&gt;=#REF!,AV74&lt;=#REF!),AH75*105/108,AH75))</f>
        <v>#REF!</v>
      </c>
      <c r="BA75" s="90"/>
      <c r="BB75" s="112" t="e">
        <f t="shared" ref="BB75" si="31">IF($AL75="賃金で算定",0,INT(AY75*$AL75/100))</f>
        <v>#VALUE!</v>
      </c>
      <c r="BC75" s="112" t="e">
        <f>IF(AY75=AZ75,BB75,AZ75*$AL75/100)</f>
        <v>#REF!</v>
      </c>
      <c r="BL75" s="77" t="e">
        <f>IF(AY75=AZ75,0,1)</f>
        <v>#REF!</v>
      </c>
      <c r="BM75" s="77" t="e">
        <f>IF(BL75=1,AL75,"")</f>
        <v>#REF!</v>
      </c>
    </row>
    <row r="76" spans="2:74" ht="18" customHeight="1" x14ac:dyDescent="0.2">
      <c r="B76" s="369"/>
      <c r="C76" s="370"/>
      <c r="D76" s="370"/>
      <c r="E76" s="370"/>
      <c r="F76" s="370"/>
      <c r="G76" s="370"/>
      <c r="H76" s="370"/>
      <c r="I76" s="371"/>
      <c r="J76" s="369"/>
      <c r="K76" s="370"/>
      <c r="L76" s="370"/>
      <c r="M76" s="370"/>
      <c r="N76" s="375"/>
      <c r="O76" s="65"/>
      <c r="P76" s="48" t="s">
        <v>31</v>
      </c>
      <c r="Q76" s="67"/>
      <c r="R76" s="48" t="s">
        <v>1</v>
      </c>
      <c r="S76" s="69"/>
      <c r="T76" s="377" t="s">
        <v>113</v>
      </c>
      <c r="U76" s="377"/>
      <c r="V76" s="378"/>
      <c r="W76" s="379"/>
      <c r="X76" s="379"/>
      <c r="Y76" s="54"/>
      <c r="Z76" s="55"/>
      <c r="AA76" s="56"/>
      <c r="AB76" s="56"/>
      <c r="AC76" s="54"/>
      <c r="AD76" s="55"/>
      <c r="AE76" s="56"/>
      <c r="AF76" s="56"/>
      <c r="AG76" s="145"/>
      <c r="AH76" s="365"/>
      <c r="AI76" s="366"/>
      <c r="AJ76" s="366"/>
      <c r="AK76" s="367"/>
      <c r="AL76" s="152"/>
      <c r="AM76" s="153"/>
      <c r="AN76" s="365"/>
      <c r="AO76" s="366"/>
      <c r="AP76" s="366"/>
      <c r="AQ76" s="366"/>
      <c r="AR76" s="366"/>
      <c r="AS76" s="58"/>
      <c r="AV76" s="101" t="str">
        <f>IF(OR(O76="",Q76=""),"", IF(O76&lt;20,DATE(O76+118,Q76,IF(S76="",1,S76)),DATE(O76+88,Q76,IF(S76="",1,S76))))</f>
        <v/>
      </c>
      <c r="AW76" s="102" t="e">
        <f>IF(AV76&lt;=#REF!,"昔",IF(AV76&lt;=#REF!,"上",IF(AV76&lt;=#REF!,"中","下")))</f>
        <v>#REF!</v>
      </c>
      <c r="AX76" s="9" t="e">
        <f>IF(AV76&lt;=#REF!,5,IF(AV76&lt;=#REF!,7,IF(AV76&lt;=#REF!,9,11)))</f>
        <v>#REF!</v>
      </c>
      <c r="AY76" s="103"/>
      <c r="AZ76" s="104"/>
      <c r="BA76" s="105">
        <f t="shared" ref="BA76" si="32">AN76</f>
        <v>0</v>
      </c>
      <c r="BB76" s="104"/>
      <c r="BC76" s="104"/>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38【既設建築物設備工事業】（入力用）'!O76,VALUE(概算年度)='38【既設建築物設備工事業】（入力用）'!O77),IF('38【既設建築物設備工事業】（入力用）'!Q76=1,1,IF('38【既設建築物設備工事業】（入力用）'!Q76=2,2,IF('38【既設建築物設備工事業】（入力用）'!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2">
      <c r="B77" s="372"/>
      <c r="C77" s="373"/>
      <c r="D77" s="373"/>
      <c r="E77" s="373"/>
      <c r="F77" s="373"/>
      <c r="G77" s="373"/>
      <c r="H77" s="373"/>
      <c r="I77" s="374"/>
      <c r="J77" s="372"/>
      <c r="K77" s="373"/>
      <c r="L77" s="373"/>
      <c r="M77" s="373"/>
      <c r="N77" s="376"/>
      <c r="O77" s="66"/>
      <c r="P77" s="11" t="s">
        <v>0</v>
      </c>
      <c r="Q77" s="68"/>
      <c r="R77" s="11" t="s">
        <v>1</v>
      </c>
      <c r="S77" s="70"/>
      <c r="T77" s="380" t="s">
        <v>21</v>
      </c>
      <c r="U77" s="380"/>
      <c r="V77" s="381"/>
      <c r="W77" s="382"/>
      <c r="X77" s="382"/>
      <c r="Y77" s="383"/>
      <c r="Z77" s="381"/>
      <c r="AA77" s="382"/>
      <c r="AB77" s="382"/>
      <c r="AC77" s="382"/>
      <c r="AD77" s="384"/>
      <c r="AE77" s="385"/>
      <c r="AF77" s="385"/>
      <c r="AG77" s="386"/>
      <c r="AH77" s="342">
        <f>V77+Z77-AD77</f>
        <v>0</v>
      </c>
      <c r="AI77" s="343"/>
      <c r="AJ77" s="343"/>
      <c r="AK77" s="344"/>
      <c r="AL77" s="345" t="str">
        <f>IF(AH77&gt;0,0.23,"")</f>
        <v/>
      </c>
      <c r="AM77" s="346"/>
      <c r="AN77" s="342">
        <f>INT(AH77*0.23)</f>
        <v>0</v>
      </c>
      <c r="AO77" s="343"/>
      <c r="AP77" s="343"/>
      <c r="AQ77" s="343"/>
      <c r="AR77" s="343"/>
      <c r="AS77" s="35"/>
      <c r="AV77" s="101"/>
      <c r="AW77" s="102"/>
      <c r="AY77" s="111">
        <f t="shared" ref="AY77" si="33">AH77</f>
        <v>0</v>
      </c>
      <c r="AZ77" s="112" t="e">
        <f>IF(AV76&lt;=#REF!,AH77,IF(AND(AV76&gt;=#REF!,AV76&lt;=#REF!),AH77*105/108,AH77))</f>
        <v>#REF!</v>
      </c>
      <c r="BA77" s="90"/>
      <c r="BB77" s="112" t="e">
        <f t="shared" ref="BB77" si="34">IF($AL77="賃金で算定",0,INT(AY77*$AL77/100))</f>
        <v>#VALUE!</v>
      </c>
      <c r="BC77" s="112" t="e">
        <f>IF(AY77=AZ77,BB77,AZ77*$AL77/100)</f>
        <v>#REF!</v>
      </c>
      <c r="BL77" s="77" t="e">
        <f>IF(AY77=AZ77,0,1)</f>
        <v>#REF!</v>
      </c>
      <c r="BM77" s="77" t="e">
        <f>IF(BL77=1,AL77,"")</f>
        <v>#REF!</v>
      </c>
    </row>
    <row r="78" spans="2:74" ht="18" customHeight="1" x14ac:dyDescent="0.2">
      <c r="B78" s="347" t="s">
        <v>86</v>
      </c>
      <c r="C78" s="348"/>
      <c r="D78" s="348"/>
      <c r="E78" s="349"/>
      <c r="F78" s="356" t="str">
        <f>F26</f>
        <v>38　既設建築物設備工事業</v>
      </c>
      <c r="G78" s="357"/>
      <c r="H78" s="357"/>
      <c r="I78" s="357"/>
      <c r="J78" s="357"/>
      <c r="K78" s="357"/>
      <c r="L78" s="357"/>
      <c r="M78" s="357"/>
      <c r="N78" s="358"/>
      <c r="O78" s="347" t="s">
        <v>73</v>
      </c>
      <c r="P78" s="348"/>
      <c r="Q78" s="348"/>
      <c r="R78" s="348"/>
      <c r="S78" s="348"/>
      <c r="T78" s="348"/>
      <c r="U78" s="349"/>
      <c r="V78" s="365"/>
      <c r="W78" s="366"/>
      <c r="X78" s="366"/>
      <c r="Y78" s="367"/>
      <c r="Z78" s="55"/>
      <c r="AA78" s="56"/>
      <c r="AB78" s="56"/>
      <c r="AC78" s="54"/>
      <c r="AD78" s="55"/>
      <c r="AE78" s="56"/>
      <c r="AF78" s="56"/>
      <c r="AG78" s="54"/>
      <c r="AH78" s="365"/>
      <c r="AI78" s="366"/>
      <c r="AJ78" s="366"/>
      <c r="AK78" s="367"/>
      <c r="AL78" s="55"/>
      <c r="AM78" s="57"/>
      <c r="AN78" s="365"/>
      <c r="AO78" s="366"/>
      <c r="AP78" s="366"/>
      <c r="AQ78" s="366"/>
      <c r="AR78" s="366"/>
      <c r="AS78" s="58"/>
      <c r="AW78" s="102"/>
      <c r="AY78" s="103"/>
      <c r="AZ78" s="124"/>
      <c r="BA78" s="125">
        <f>BA60+BA62+BA64+BA66+BA68+BA70+BA72+BA74+BA76</f>
        <v>0</v>
      </c>
      <c r="BB78" s="105" t="e">
        <f>BB61+BB63+BB65+BB67+BB69+BB71+BB73+BB75+BB77</f>
        <v>#VALUE!</v>
      </c>
      <c r="BC78" s="105">
        <f>SUMIF(BL61:BL77,0,BC61:BC77)+ROUNDDOWN(ROUNDDOWN(BL78*105/108,0)*BM78/100,0)</f>
        <v>0</v>
      </c>
      <c r="BL78" s="77">
        <f>SUMIF(BL61:BL77,1,AH61:AK77)</f>
        <v>0</v>
      </c>
      <c r="BM78" s="77">
        <f>IF(COUNT(BM61:BM77)=0,0,SUM(BM61:BM77)/COUNT(BM61:BM77))</f>
        <v>0</v>
      </c>
      <c r="BV78" s="3"/>
    </row>
    <row r="79" spans="2:74" ht="18" customHeight="1" x14ac:dyDescent="0.2">
      <c r="B79" s="350"/>
      <c r="C79" s="351"/>
      <c r="D79" s="351"/>
      <c r="E79" s="352"/>
      <c r="F79" s="359"/>
      <c r="G79" s="360"/>
      <c r="H79" s="360"/>
      <c r="I79" s="360"/>
      <c r="J79" s="360"/>
      <c r="K79" s="360"/>
      <c r="L79" s="360"/>
      <c r="M79" s="360"/>
      <c r="N79" s="361"/>
      <c r="O79" s="350"/>
      <c r="P79" s="351"/>
      <c r="Q79" s="351"/>
      <c r="R79" s="351"/>
      <c r="S79" s="351"/>
      <c r="T79" s="351"/>
      <c r="U79" s="352"/>
      <c r="V79" s="340">
        <f>V61+V63+V65+V67+V69+V71+V73+V75+V77</f>
        <v>0</v>
      </c>
      <c r="W79" s="341"/>
      <c r="X79" s="341"/>
      <c r="Y79" s="368"/>
      <c r="Z79" s="340">
        <f t="shared" ref="Z79" si="35">Z61+Z63+Z65+Z67+Z69+Z71+Z73+Z75+Z77</f>
        <v>0</v>
      </c>
      <c r="AA79" s="341"/>
      <c r="AB79" s="341"/>
      <c r="AC79" s="341"/>
      <c r="AD79" s="340">
        <f t="shared" ref="AD79" si="36">AD61+AD63+AD65+AD67+AD69+AD71+AD73+AD75+AD77</f>
        <v>0</v>
      </c>
      <c r="AE79" s="341"/>
      <c r="AF79" s="341"/>
      <c r="AG79" s="341"/>
      <c r="AH79" s="340">
        <f t="shared" ref="AH79" si="37">AH61+AH63+AH65+AH67+AH69+AH71+AH73+AH75+AH77</f>
        <v>0</v>
      </c>
      <c r="AI79" s="341"/>
      <c r="AJ79" s="341"/>
      <c r="AK79" s="341"/>
      <c r="AL79" s="59"/>
      <c r="AM79" s="60"/>
      <c r="AN79" s="340">
        <f>AN61+AN63+AN65+AN67+AN69+AN71+AN73+AN75+AN77</f>
        <v>0</v>
      </c>
      <c r="AO79" s="341"/>
      <c r="AP79" s="341"/>
      <c r="AQ79" s="341"/>
      <c r="AR79" s="341"/>
      <c r="AS79" s="60"/>
      <c r="AW79" s="102"/>
      <c r="AY79" s="127">
        <f>AY61+AY63+AY65+AY67+AY69+AY71+AY73+AY75+AY77</f>
        <v>0</v>
      </c>
      <c r="AZ79" s="128"/>
      <c r="BA79" s="128"/>
      <c r="BB79" s="129" t="e">
        <f>BB78</f>
        <v>#VALUE!</v>
      </c>
      <c r="BC79" s="130"/>
    </row>
    <row r="80" spans="2:74" ht="18" customHeight="1" x14ac:dyDescent="0.2">
      <c r="B80" s="353"/>
      <c r="C80" s="354"/>
      <c r="D80" s="354"/>
      <c r="E80" s="355"/>
      <c r="F80" s="362"/>
      <c r="G80" s="363"/>
      <c r="H80" s="363"/>
      <c r="I80" s="363"/>
      <c r="J80" s="363"/>
      <c r="K80" s="363"/>
      <c r="L80" s="363"/>
      <c r="M80" s="363"/>
      <c r="N80" s="364"/>
      <c r="O80" s="353"/>
      <c r="P80" s="354"/>
      <c r="Q80" s="354"/>
      <c r="R80" s="354"/>
      <c r="S80" s="354"/>
      <c r="T80" s="354"/>
      <c r="U80" s="355"/>
      <c r="V80" s="342"/>
      <c r="W80" s="343"/>
      <c r="X80" s="343"/>
      <c r="Y80" s="344"/>
      <c r="Z80" s="342"/>
      <c r="AA80" s="343"/>
      <c r="AB80" s="343"/>
      <c r="AC80" s="343"/>
      <c r="AD80" s="342"/>
      <c r="AE80" s="343"/>
      <c r="AF80" s="343"/>
      <c r="AG80" s="343"/>
      <c r="AH80" s="342"/>
      <c r="AI80" s="343"/>
      <c r="AJ80" s="343"/>
      <c r="AK80" s="344"/>
      <c r="AL80" s="34"/>
      <c r="AM80" s="35"/>
      <c r="AN80" s="342"/>
      <c r="AO80" s="343"/>
      <c r="AP80" s="343"/>
      <c r="AQ80" s="343"/>
      <c r="AR80" s="343"/>
      <c r="AS80" s="35"/>
      <c r="AU80" s="132"/>
      <c r="AW80" s="102"/>
      <c r="AY80" s="133"/>
      <c r="AZ80" s="134" t="e">
        <f>IF(AZ61+AZ63+AZ65+AZ67+AZ69+AZ71+AZ73+AZ75+AZ77=AY79,0,ROUNDDOWN(AZ61+AZ63+AZ65+AZ67+AZ69+AZ71+AZ73+AZ75+AZ77,0))</f>
        <v>#REF!</v>
      </c>
      <c r="BA80" s="135"/>
      <c r="BB80" s="135"/>
      <c r="BC80" s="134" t="e">
        <f>IF(BC78=BB79,0,BC78)</f>
        <v>#VALUE!</v>
      </c>
    </row>
    <row r="81" spans="30:49" ht="18" customHeight="1" x14ac:dyDescent="0.2">
      <c r="AD81" s="1" t="str">
        <f>IF(AND($F78="",$V78+$V79&gt;0),"事業の種類を選択してください。","")</f>
        <v/>
      </c>
      <c r="AN81" s="339">
        <f>IF(AN78=0,0,AN78+IF(AN80=0,AN79,AN80))</f>
        <v>0</v>
      </c>
      <c r="AO81" s="339"/>
      <c r="AP81" s="339"/>
      <c r="AQ81" s="339"/>
      <c r="AR81" s="339"/>
      <c r="AW81" s="102"/>
    </row>
  </sheetData>
  <sheetProtection sheet="1" selectLockedCells="1"/>
  <dataConsolidate/>
  <mergeCells count="317">
    <mergeCell ref="B9:I12"/>
    <mergeCell ref="J9:K9"/>
    <mergeCell ref="M9:N9"/>
    <mergeCell ref="O9:T9"/>
    <mergeCell ref="U9:W9"/>
    <mergeCell ref="AL9:AM11"/>
    <mergeCell ref="AN9:AO11"/>
    <mergeCell ref="J10:J12"/>
    <mergeCell ref="K10:K12"/>
    <mergeCell ref="L10:L12"/>
    <mergeCell ref="M10:M12"/>
    <mergeCell ref="N10:N12"/>
    <mergeCell ref="O10:O12"/>
    <mergeCell ref="P10:P12"/>
    <mergeCell ref="Q10:Q12"/>
    <mergeCell ref="BF2:BJ2"/>
    <mergeCell ref="N5:AE6"/>
    <mergeCell ref="AM5:AP6"/>
    <mergeCell ref="BD13:BE14"/>
    <mergeCell ref="V14:Y15"/>
    <mergeCell ref="Z14:AC15"/>
    <mergeCell ref="AD14:AG15"/>
    <mergeCell ref="AH14:AK15"/>
    <mergeCell ref="R10:R12"/>
    <mergeCell ref="S10:S12"/>
    <mergeCell ref="T10:T12"/>
    <mergeCell ref="U10:U12"/>
    <mergeCell ref="V10:V12"/>
    <mergeCell ref="W10:W12"/>
    <mergeCell ref="AP9:AQ11"/>
    <mergeCell ref="AR9:AS11"/>
    <mergeCell ref="AL14:AM15"/>
    <mergeCell ref="AN14:AS14"/>
    <mergeCell ref="BB14:BC14"/>
    <mergeCell ref="AN15:AS15"/>
    <mergeCell ref="B16:I17"/>
    <mergeCell ref="J16:N17"/>
    <mergeCell ref="T16:U16"/>
    <mergeCell ref="V16:X16"/>
    <mergeCell ref="AH16:AK16"/>
    <mergeCell ref="AN16:AR16"/>
    <mergeCell ref="B13:I15"/>
    <mergeCell ref="J13:N15"/>
    <mergeCell ref="O13:U15"/>
    <mergeCell ref="Y13:AH13"/>
    <mergeCell ref="AN13:AS13"/>
    <mergeCell ref="AN17:AR17"/>
    <mergeCell ref="T17:U17"/>
    <mergeCell ref="V17:Y17"/>
    <mergeCell ref="Z17:AC17"/>
    <mergeCell ref="AD17:AG17"/>
    <mergeCell ref="AH17:AK17"/>
    <mergeCell ref="AL17:AM17"/>
    <mergeCell ref="B18:I19"/>
    <mergeCell ref="J18:N19"/>
    <mergeCell ref="T18:U18"/>
    <mergeCell ref="V18:X18"/>
    <mergeCell ref="AH18:AK18"/>
    <mergeCell ref="AN18:AR18"/>
    <mergeCell ref="T19:U19"/>
    <mergeCell ref="V19:Y19"/>
    <mergeCell ref="Z19:AC19"/>
    <mergeCell ref="AD19:AG19"/>
    <mergeCell ref="AH19:AK19"/>
    <mergeCell ref="AL19:AM19"/>
    <mergeCell ref="AN19:AR19"/>
    <mergeCell ref="B20:I21"/>
    <mergeCell ref="J20:N21"/>
    <mergeCell ref="T20:U20"/>
    <mergeCell ref="V20:X20"/>
    <mergeCell ref="AH20:AK20"/>
    <mergeCell ref="AN20:AR20"/>
    <mergeCell ref="AN21:AR21"/>
    <mergeCell ref="B22:I23"/>
    <mergeCell ref="J22:N23"/>
    <mergeCell ref="T22:U22"/>
    <mergeCell ref="V22:X22"/>
    <mergeCell ref="AH22:AK22"/>
    <mergeCell ref="AN22:AR22"/>
    <mergeCell ref="T23:U23"/>
    <mergeCell ref="V23:Y23"/>
    <mergeCell ref="Z23:AC23"/>
    <mergeCell ref="T21:U21"/>
    <mergeCell ref="V21:Y21"/>
    <mergeCell ref="Z21:AC21"/>
    <mergeCell ref="AD21:AG21"/>
    <mergeCell ref="AH21:AK21"/>
    <mergeCell ref="AL21:AM21"/>
    <mergeCell ref="AD23:AG23"/>
    <mergeCell ref="AH23:AK23"/>
    <mergeCell ref="AL23:AM23"/>
    <mergeCell ref="AN23:AR23"/>
    <mergeCell ref="B24:I25"/>
    <mergeCell ref="J24:N25"/>
    <mergeCell ref="T24:U24"/>
    <mergeCell ref="V24:X24"/>
    <mergeCell ref="AH24:AK24"/>
    <mergeCell ref="AN24:AR24"/>
    <mergeCell ref="AH27:AK27"/>
    <mergeCell ref="AN27:AR27"/>
    <mergeCell ref="V28:Y28"/>
    <mergeCell ref="Z28:AC28"/>
    <mergeCell ref="AD28:AG28"/>
    <mergeCell ref="AH28:AK28"/>
    <mergeCell ref="AN28:AR28"/>
    <mergeCell ref="AN25:AR25"/>
    <mergeCell ref="B26:E28"/>
    <mergeCell ref="F26:N28"/>
    <mergeCell ref="O26:U28"/>
    <mergeCell ref="V26:Y26"/>
    <mergeCell ref="AH26:AK26"/>
    <mergeCell ref="AN26:AR26"/>
    <mergeCell ref="V27:Y27"/>
    <mergeCell ref="Z27:AC27"/>
    <mergeCell ref="AD27:AG27"/>
    <mergeCell ref="T25:U25"/>
    <mergeCell ref="V25:Y25"/>
    <mergeCell ref="Z25:AC25"/>
    <mergeCell ref="AD25:AG25"/>
    <mergeCell ref="AH25:AK25"/>
    <mergeCell ref="AL25:AM25"/>
    <mergeCell ref="X33:Z33"/>
    <mergeCell ref="AC33:AN33"/>
    <mergeCell ref="D34:G34"/>
    <mergeCell ref="AA34:AB34"/>
    <mergeCell ref="AC34:AS34"/>
    <mergeCell ref="AN29:AR29"/>
    <mergeCell ref="AJ30:AL30"/>
    <mergeCell ref="AM30:AN30"/>
    <mergeCell ref="AO30:AR30"/>
    <mergeCell ref="D31:E31"/>
    <mergeCell ref="G31:H31"/>
    <mergeCell ref="J31:K31"/>
    <mergeCell ref="AJ31:AK31"/>
    <mergeCell ref="AM31:AN31"/>
    <mergeCell ref="AP31:AR31"/>
    <mergeCell ref="AA36:AB39"/>
    <mergeCell ref="AC36:AH37"/>
    <mergeCell ref="AJ36:AN37"/>
    <mergeCell ref="AP36:AS37"/>
    <mergeCell ref="AC38:AH39"/>
    <mergeCell ref="AI38:AO39"/>
    <mergeCell ref="AP38:AS39"/>
    <mergeCell ref="AA32:AB32"/>
    <mergeCell ref="AC32:AS32"/>
    <mergeCell ref="AM49:AP50"/>
    <mergeCell ref="B53:I56"/>
    <mergeCell ref="J53:K53"/>
    <mergeCell ref="M53:N53"/>
    <mergeCell ref="O53:T53"/>
    <mergeCell ref="U53:W53"/>
    <mergeCell ref="AL53:AM55"/>
    <mergeCell ref="AN53:AO55"/>
    <mergeCell ref="AP53:AQ55"/>
    <mergeCell ref="S54:S56"/>
    <mergeCell ref="T54:T56"/>
    <mergeCell ref="U54:U56"/>
    <mergeCell ref="V54:V56"/>
    <mergeCell ref="W54:W56"/>
    <mergeCell ref="B57:I59"/>
    <mergeCell ref="J57:N59"/>
    <mergeCell ref="O57:U59"/>
    <mergeCell ref="AR53:AS55"/>
    <mergeCell ref="J54:J56"/>
    <mergeCell ref="K54:K56"/>
    <mergeCell ref="L54:L56"/>
    <mergeCell ref="M54:M56"/>
    <mergeCell ref="N54:N56"/>
    <mergeCell ref="O54:O56"/>
    <mergeCell ref="P54:P56"/>
    <mergeCell ref="Q54:Q56"/>
    <mergeCell ref="R54:R56"/>
    <mergeCell ref="Y57:AH57"/>
    <mergeCell ref="AL57:AM57"/>
    <mergeCell ref="AN57:AS57"/>
    <mergeCell ref="V58:Y59"/>
    <mergeCell ref="Z58:AC59"/>
    <mergeCell ref="AD58:AG59"/>
    <mergeCell ref="AH58:AK59"/>
    <mergeCell ref="AL58:AM59"/>
    <mergeCell ref="AN58:AS58"/>
    <mergeCell ref="B62:I63"/>
    <mergeCell ref="J62:N63"/>
    <mergeCell ref="T62:U62"/>
    <mergeCell ref="V62:X62"/>
    <mergeCell ref="AH62:AK62"/>
    <mergeCell ref="BB58:BC58"/>
    <mergeCell ref="AN59:AS59"/>
    <mergeCell ref="B60:I61"/>
    <mergeCell ref="J60:N61"/>
    <mergeCell ref="T60:U60"/>
    <mergeCell ref="V60:X60"/>
    <mergeCell ref="AH60:AK60"/>
    <mergeCell ref="AN60:AR60"/>
    <mergeCell ref="T61:U61"/>
    <mergeCell ref="V61:Y61"/>
    <mergeCell ref="AN62:AR62"/>
    <mergeCell ref="T63:U63"/>
    <mergeCell ref="V63:Y63"/>
    <mergeCell ref="Z63:AC63"/>
    <mergeCell ref="AD63:AG63"/>
    <mergeCell ref="AH63:AK63"/>
    <mergeCell ref="AL63:AM63"/>
    <mergeCell ref="AN63:AR63"/>
    <mergeCell ref="Z61:AC61"/>
    <mergeCell ref="AD61:AG61"/>
    <mergeCell ref="AH61:AK61"/>
    <mergeCell ref="AL61:AM61"/>
    <mergeCell ref="AN61:AR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8:E80"/>
    <mergeCell ref="F78:N80"/>
    <mergeCell ref="O78:U80"/>
    <mergeCell ref="V78:Y78"/>
    <mergeCell ref="AH78:AK78"/>
    <mergeCell ref="AN78:AR78"/>
    <mergeCell ref="V79:Y79"/>
    <mergeCell ref="B76:I77"/>
    <mergeCell ref="J76:N77"/>
    <mergeCell ref="T76:U76"/>
    <mergeCell ref="V76:X76"/>
    <mergeCell ref="AH76:AK76"/>
    <mergeCell ref="AN76:AR76"/>
    <mergeCell ref="T77:U77"/>
    <mergeCell ref="V77:Y77"/>
    <mergeCell ref="Z77:AC77"/>
    <mergeCell ref="AD77:AG77"/>
    <mergeCell ref="AN81:AR81"/>
    <mergeCell ref="Z79:AC79"/>
    <mergeCell ref="AD79:AG79"/>
    <mergeCell ref="AH79:AK79"/>
    <mergeCell ref="AN79:AR79"/>
    <mergeCell ref="V80:Y80"/>
    <mergeCell ref="Z80:AC80"/>
    <mergeCell ref="AD80:AG80"/>
    <mergeCell ref="AH80:AK80"/>
    <mergeCell ref="AN80:AR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F945E-4519-4A35-B34B-D8B0CD023E78}">
  <sheetPr>
    <tabColor theme="3" tint="0.59999389629810485"/>
  </sheetPr>
  <dimension ref="A1:BY81"/>
  <sheetViews>
    <sheetView showGridLines="0" workbookViewId="0">
      <selection activeCell="B16" sqref="B16:I17"/>
    </sheetView>
  </sheetViews>
  <sheetFormatPr defaultColWidth="0" defaultRowHeight="0" customHeight="1" zeroHeight="1" x14ac:dyDescent="0.2"/>
  <cols>
    <col min="1" max="1" width="1.453125" style="1" customWidth="1"/>
    <col min="2" max="14" width="3.6328125" style="1" customWidth="1"/>
    <col min="15" max="18" width="3.08984375" style="1" customWidth="1"/>
    <col min="19" max="19" width="3" style="1" customWidth="1"/>
    <col min="20" max="24" width="3.08984375" style="1" customWidth="1"/>
    <col min="25" max="25" width="2.08984375" style="1" customWidth="1"/>
    <col min="26" max="28" width="3.08984375" style="1" customWidth="1"/>
    <col min="29" max="29" width="2.08984375" style="1" customWidth="1"/>
    <col min="30" max="32" width="3.08984375" style="1" customWidth="1"/>
    <col min="33" max="33" width="2.08984375" style="1" customWidth="1"/>
    <col min="34" max="36" width="3.08984375" style="1" customWidth="1"/>
    <col min="37" max="37" width="2.08984375" style="1" customWidth="1"/>
    <col min="38" max="43" width="3.08984375" style="1" customWidth="1"/>
    <col min="44" max="44" width="1.26953125" style="1" customWidth="1"/>
    <col min="45" max="45" width="2" style="1" customWidth="1"/>
    <col min="46" max="46" width="1.36328125" style="1" customWidth="1"/>
    <col min="47" max="47" width="1.26953125" style="1" customWidth="1"/>
    <col min="48" max="49" width="3.6328125" style="1" hidden="1" customWidth="1"/>
    <col min="50" max="55" width="3.6328125" style="9" hidden="1" customWidth="1"/>
    <col min="56" max="57" width="3.6328125" style="77" hidden="1" customWidth="1"/>
    <col min="58" max="65" width="3.6328125" style="1" hidden="1" customWidth="1"/>
    <col min="66" max="66" width="8.26953125" style="1" hidden="1" customWidth="1"/>
    <col min="67" max="67" width="18.36328125" style="1" hidden="1" customWidth="1"/>
    <col min="68" max="70" width="9.90625" style="1" hidden="1" customWidth="1"/>
    <col min="71" max="74" width="3.6328125" style="1" hidden="1" customWidth="1"/>
    <col min="75" max="75" width="6.453125" style="1" hidden="1" customWidth="1"/>
    <col min="76" max="16384" width="3.6328125" style="1" hidden="1"/>
  </cols>
  <sheetData>
    <row r="1" spans="1:77" ht="6" customHeight="1" thickBot="1" x14ac:dyDescent="0.25"/>
    <row r="2" spans="1:77" ht="24" customHeight="1" x14ac:dyDescent="0.2">
      <c r="X2" s="3"/>
      <c r="Y2" s="3"/>
      <c r="BF2" s="538" t="s">
        <v>50</v>
      </c>
      <c r="BG2" s="539"/>
      <c r="BH2" s="539"/>
      <c r="BI2" s="539"/>
      <c r="BJ2" s="540"/>
    </row>
    <row r="3" spans="1:77"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c r="BF3" s="78"/>
      <c r="BG3" s="77"/>
      <c r="BH3" s="77"/>
      <c r="BI3" s="77"/>
      <c r="BJ3" s="79"/>
    </row>
    <row r="4" spans="1:77" ht="17.25" customHeight="1" x14ac:dyDescent="0.25">
      <c r="B4" s="2" t="s">
        <v>9</v>
      </c>
      <c r="U4" s="6" t="s">
        <v>81</v>
      </c>
      <c r="V4" s="4"/>
      <c r="W4" s="4"/>
      <c r="X4" s="4"/>
      <c r="Y4" s="4"/>
      <c r="BF4" s="78"/>
      <c r="BG4" s="77" t="s">
        <v>51</v>
      </c>
      <c r="BH4" s="77"/>
      <c r="BI4" s="77"/>
      <c r="BJ4" s="79"/>
    </row>
    <row r="5" spans="1:77" ht="13.15" customHeight="1" x14ac:dyDescent="0.2">
      <c r="M5" s="7"/>
      <c r="N5" s="541" t="s">
        <v>39</v>
      </c>
      <c r="O5" s="541"/>
      <c r="P5" s="541"/>
      <c r="Q5" s="541"/>
      <c r="R5" s="541"/>
      <c r="S5" s="541"/>
      <c r="T5" s="541"/>
      <c r="U5" s="541"/>
      <c r="V5" s="541"/>
      <c r="W5" s="541"/>
      <c r="X5" s="541"/>
      <c r="Y5" s="541"/>
      <c r="Z5" s="541"/>
      <c r="AA5" s="541"/>
      <c r="AB5" s="541"/>
      <c r="AC5" s="541"/>
      <c r="AD5" s="541"/>
      <c r="AE5" s="541"/>
      <c r="AF5" s="7"/>
      <c r="AL5" s="80"/>
      <c r="AM5" s="460" t="s">
        <v>102</v>
      </c>
      <c r="AN5" s="461"/>
      <c r="AO5" s="461"/>
      <c r="AP5" s="462"/>
      <c r="BF5" s="78"/>
      <c r="BG5" s="77" t="s">
        <v>52</v>
      </c>
      <c r="BH5" s="77"/>
      <c r="BI5" s="77"/>
      <c r="BJ5" s="79"/>
    </row>
    <row r="6" spans="1:77" ht="13.15" customHeight="1" x14ac:dyDescent="0.2">
      <c r="M6" s="8"/>
      <c r="N6" s="542"/>
      <c r="O6" s="542"/>
      <c r="P6" s="542"/>
      <c r="Q6" s="542"/>
      <c r="R6" s="542"/>
      <c r="S6" s="542"/>
      <c r="T6" s="542"/>
      <c r="U6" s="542"/>
      <c r="V6" s="542"/>
      <c r="W6" s="542"/>
      <c r="X6" s="542"/>
      <c r="Y6" s="542"/>
      <c r="Z6" s="542"/>
      <c r="AA6" s="542"/>
      <c r="AB6" s="542"/>
      <c r="AC6" s="542"/>
      <c r="AD6" s="542"/>
      <c r="AE6" s="542"/>
      <c r="AF6" s="8"/>
      <c r="AL6" s="80"/>
      <c r="AM6" s="463"/>
      <c r="AN6" s="464"/>
      <c r="AO6" s="464"/>
      <c r="AP6" s="465"/>
      <c r="BF6" s="78"/>
      <c r="BG6" s="77" t="s">
        <v>70</v>
      </c>
      <c r="BH6" s="77"/>
      <c r="BI6" s="77"/>
      <c r="BJ6" s="79"/>
    </row>
    <row r="7" spans="1:77" ht="12.75" customHeight="1" x14ac:dyDescent="0.2">
      <c r="AL7" s="81"/>
      <c r="AM7" s="81"/>
      <c r="BF7" s="78"/>
      <c r="BG7" s="77" t="s">
        <v>53</v>
      </c>
      <c r="BH7" s="77"/>
      <c r="BI7" s="77"/>
      <c r="BJ7" s="79"/>
    </row>
    <row r="8" spans="1:77" ht="6" customHeight="1" x14ac:dyDescent="0.2">
      <c r="BF8" s="78"/>
      <c r="BG8" s="77" t="s">
        <v>52</v>
      </c>
      <c r="BH8" s="77"/>
      <c r="BI8" s="77"/>
      <c r="BJ8" s="79"/>
    </row>
    <row r="9" spans="1:77" ht="12" customHeight="1" x14ac:dyDescent="0.2">
      <c r="B9" s="466" t="s">
        <v>2</v>
      </c>
      <c r="C9" s="467"/>
      <c r="D9" s="467"/>
      <c r="E9" s="467"/>
      <c r="F9" s="467"/>
      <c r="G9" s="467"/>
      <c r="H9" s="467"/>
      <c r="I9" s="557"/>
      <c r="J9" s="469" t="s">
        <v>10</v>
      </c>
      <c r="K9" s="469"/>
      <c r="L9" s="41" t="s">
        <v>3</v>
      </c>
      <c r="M9" s="469" t="s">
        <v>11</v>
      </c>
      <c r="N9" s="469"/>
      <c r="O9" s="470" t="s">
        <v>12</v>
      </c>
      <c r="P9" s="469"/>
      <c r="Q9" s="469"/>
      <c r="R9" s="469"/>
      <c r="S9" s="469"/>
      <c r="T9" s="469"/>
      <c r="U9" s="469" t="s">
        <v>13</v>
      </c>
      <c r="V9" s="469"/>
      <c r="W9" s="469"/>
      <c r="AL9" s="569"/>
      <c r="AM9" s="472"/>
      <c r="AN9" s="406" t="s">
        <v>4</v>
      </c>
      <c r="AO9" s="406"/>
      <c r="AP9" s="472"/>
      <c r="AQ9" s="472"/>
      <c r="AR9" s="406" t="s">
        <v>5</v>
      </c>
      <c r="AS9" s="407"/>
      <c r="BF9" s="78"/>
      <c r="BG9" s="77" t="s">
        <v>71</v>
      </c>
      <c r="BH9" s="77"/>
      <c r="BI9" s="77"/>
      <c r="BJ9" s="79"/>
    </row>
    <row r="10" spans="1:77" ht="13.9" customHeight="1" x14ac:dyDescent="0.2">
      <c r="B10" s="467"/>
      <c r="C10" s="467"/>
      <c r="D10" s="467"/>
      <c r="E10" s="467"/>
      <c r="F10" s="467"/>
      <c r="G10" s="467"/>
      <c r="H10" s="467"/>
      <c r="I10" s="557"/>
      <c r="J10" s="412" t="s">
        <v>119</v>
      </c>
      <c r="K10" s="558" t="s">
        <v>119</v>
      </c>
      <c r="L10" s="412" t="s">
        <v>119</v>
      </c>
      <c r="M10" s="560" t="s">
        <v>123</v>
      </c>
      <c r="N10" s="549" t="s">
        <v>125</v>
      </c>
      <c r="O10" s="412" t="s">
        <v>127</v>
      </c>
      <c r="P10" s="547" t="s">
        <v>121</v>
      </c>
      <c r="Q10" s="547" t="s">
        <v>129</v>
      </c>
      <c r="R10" s="547" t="s">
        <v>123</v>
      </c>
      <c r="S10" s="547" t="s">
        <v>119</v>
      </c>
      <c r="T10" s="549" t="s">
        <v>125</v>
      </c>
      <c r="U10" s="413">
        <f>初期設定!C21</f>
        <v>0</v>
      </c>
      <c r="V10" s="548">
        <f>初期設定!D21</f>
        <v>0</v>
      </c>
      <c r="W10" s="552">
        <f>初期設定!E21</f>
        <v>0</v>
      </c>
      <c r="AL10" s="473"/>
      <c r="AM10" s="474"/>
      <c r="AN10" s="408"/>
      <c r="AO10" s="408"/>
      <c r="AP10" s="474"/>
      <c r="AQ10" s="474"/>
      <c r="AR10" s="408"/>
      <c r="AS10" s="409"/>
      <c r="BF10" s="78"/>
      <c r="BG10" s="77" t="s">
        <v>54</v>
      </c>
      <c r="BH10" s="77"/>
      <c r="BI10" s="77"/>
      <c r="BJ10" s="79"/>
    </row>
    <row r="11" spans="1:77" ht="9" customHeight="1" x14ac:dyDescent="0.2">
      <c r="B11" s="467"/>
      <c r="C11" s="467"/>
      <c r="D11" s="467"/>
      <c r="E11" s="467"/>
      <c r="F11" s="467"/>
      <c r="G11" s="467"/>
      <c r="H11" s="467"/>
      <c r="I11" s="557"/>
      <c r="J11" s="413"/>
      <c r="K11" s="559"/>
      <c r="L11" s="413"/>
      <c r="M11" s="561"/>
      <c r="N11" s="550"/>
      <c r="O11" s="413"/>
      <c r="P11" s="548"/>
      <c r="Q11" s="548"/>
      <c r="R11" s="548"/>
      <c r="S11" s="548"/>
      <c r="T11" s="550"/>
      <c r="U11" s="413"/>
      <c r="V11" s="548"/>
      <c r="W11" s="552"/>
      <c r="AL11" s="475"/>
      <c r="AM11" s="476"/>
      <c r="AN11" s="410"/>
      <c r="AO11" s="410"/>
      <c r="AP11" s="476"/>
      <c r="AQ11" s="476"/>
      <c r="AR11" s="410"/>
      <c r="AS11" s="411"/>
      <c r="BF11" s="78"/>
      <c r="BG11" s="77" t="s">
        <v>52</v>
      </c>
      <c r="BH11" s="77"/>
      <c r="BI11" s="77"/>
      <c r="BJ11" s="79"/>
    </row>
    <row r="12" spans="1:77" ht="6" customHeight="1" thickBot="1" x14ac:dyDescent="0.25">
      <c r="B12" s="468"/>
      <c r="C12" s="468"/>
      <c r="D12" s="468"/>
      <c r="E12" s="468"/>
      <c r="F12" s="468"/>
      <c r="G12" s="468"/>
      <c r="H12" s="468"/>
      <c r="I12" s="347"/>
      <c r="J12" s="413"/>
      <c r="K12" s="559"/>
      <c r="L12" s="413"/>
      <c r="M12" s="561"/>
      <c r="N12" s="550"/>
      <c r="O12" s="413"/>
      <c r="P12" s="548"/>
      <c r="Q12" s="548"/>
      <c r="R12" s="548"/>
      <c r="S12" s="548"/>
      <c r="T12" s="550"/>
      <c r="U12" s="413"/>
      <c r="V12" s="548"/>
      <c r="W12" s="552"/>
      <c r="BF12" s="78"/>
      <c r="BG12" s="77" t="s">
        <v>72</v>
      </c>
      <c r="BH12" s="77"/>
      <c r="BI12" s="77"/>
      <c r="BJ12" s="79"/>
    </row>
    <row r="13" spans="1:77" s="3" customFormat="1" ht="15" customHeight="1" thickBot="1" x14ac:dyDescent="0.25">
      <c r="A13" s="1"/>
      <c r="B13" s="391" t="s">
        <v>14</v>
      </c>
      <c r="C13" s="392"/>
      <c r="D13" s="392"/>
      <c r="E13" s="392"/>
      <c r="F13" s="392"/>
      <c r="G13" s="392"/>
      <c r="H13" s="392"/>
      <c r="I13" s="393"/>
      <c r="J13" s="391" t="s">
        <v>6</v>
      </c>
      <c r="K13" s="392"/>
      <c r="L13" s="392"/>
      <c r="M13" s="392"/>
      <c r="N13" s="400"/>
      <c r="O13" s="403" t="s">
        <v>15</v>
      </c>
      <c r="P13" s="392"/>
      <c r="Q13" s="392"/>
      <c r="R13" s="392"/>
      <c r="S13" s="392"/>
      <c r="T13" s="392"/>
      <c r="U13" s="393"/>
      <c r="V13" s="42" t="s">
        <v>30</v>
      </c>
      <c r="W13" s="43"/>
      <c r="X13" s="43"/>
      <c r="Y13" s="426" t="s">
        <v>83</v>
      </c>
      <c r="Z13" s="426"/>
      <c r="AA13" s="426"/>
      <c r="AB13" s="426"/>
      <c r="AC13" s="426"/>
      <c r="AD13" s="426"/>
      <c r="AE13" s="426"/>
      <c r="AF13" s="426"/>
      <c r="AG13" s="426"/>
      <c r="AH13" s="426"/>
      <c r="AI13" s="43"/>
      <c r="AJ13" s="43"/>
      <c r="AK13" s="44"/>
      <c r="AL13" s="45" t="s">
        <v>48</v>
      </c>
      <c r="AM13" s="46"/>
      <c r="AN13" s="428" t="s">
        <v>46</v>
      </c>
      <c r="AO13" s="428"/>
      <c r="AP13" s="428"/>
      <c r="AQ13" s="428"/>
      <c r="AR13" s="428"/>
      <c r="AS13" s="429"/>
      <c r="AX13" s="9"/>
      <c r="AY13" s="9"/>
      <c r="AZ13" s="9"/>
      <c r="BA13" s="9"/>
      <c r="BB13" s="9"/>
      <c r="BC13" s="9"/>
      <c r="BD13" s="543" t="s">
        <v>45</v>
      </c>
      <c r="BE13" s="544"/>
      <c r="BF13" s="82"/>
      <c r="BG13" s="77" t="s">
        <v>55</v>
      </c>
      <c r="BH13" s="39"/>
      <c r="BI13" s="39"/>
      <c r="BJ13" s="83"/>
    </row>
    <row r="14" spans="1:77" s="3" customFormat="1" ht="13.9" customHeight="1" thickBot="1" x14ac:dyDescent="0.25">
      <c r="A14" s="1"/>
      <c r="B14" s="394"/>
      <c r="C14" s="395"/>
      <c r="D14" s="395"/>
      <c r="E14" s="395"/>
      <c r="F14" s="395"/>
      <c r="G14" s="395"/>
      <c r="H14" s="395"/>
      <c r="I14" s="396"/>
      <c r="J14" s="394"/>
      <c r="K14" s="395"/>
      <c r="L14" s="395"/>
      <c r="M14" s="395"/>
      <c r="N14" s="401"/>
      <c r="O14" s="404"/>
      <c r="P14" s="395"/>
      <c r="Q14" s="395"/>
      <c r="R14" s="395"/>
      <c r="S14" s="395"/>
      <c r="T14" s="395"/>
      <c r="U14" s="396"/>
      <c r="V14" s="430" t="s">
        <v>7</v>
      </c>
      <c r="W14" s="431"/>
      <c r="X14" s="431"/>
      <c r="Y14" s="432"/>
      <c r="Z14" s="436" t="s">
        <v>16</v>
      </c>
      <c r="AA14" s="437"/>
      <c r="AB14" s="437"/>
      <c r="AC14" s="438"/>
      <c r="AD14" s="442" t="s">
        <v>17</v>
      </c>
      <c r="AE14" s="443"/>
      <c r="AF14" s="443"/>
      <c r="AG14" s="444"/>
      <c r="AH14" s="448" t="s">
        <v>41</v>
      </c>
      <c r="AI14" s="449"/>
      <c r="AJ14" s="449"/>
      <c r="AK14" s="450"/>
      <c r="AL14" s="553" t="s">
        <v>49</v>
      </c>
      <c r="AM14" s="554"/>
      <c r="AN14" s="456" t="s">
        <v>19</v>
      </c>
      <c r="AO14" s="457"/>
      <c r="AP14" s="457"/>
      <c r="AQ14" s="457"/>
      <c r="AR14" s="458"/>
      <c r="AS14" s="459"/>
      <c r="AX14" s="9"/>
      <c r="AY14" s="84" t="s">
        <v>67</v>
      </c>
      <c r="AZ14" s="84" t="s">
        <v>67</v>
      </c>
      <c r="BA14" s="84" t="s">
        <v>65</v>
      </c>
      <c r="BB14" s="387" t="s">
        <v>66</v>
      </c>
      <c r="BC14" s="388"/>
      <c r="BD14" s="545"/>
      <c r="BE14" s="546"/>
      <c r="BF14" s="85"/>
      <c r="BG14" s="86"/>
      <c r="BH14" s="86"/>
      <c r="BI14" s="87" t="s">
        <v>56</v>
      </c>
      <c r="BJ14" s="88">
        <v>41</v>
      </c>
      <c r="BO14" s="10" t="s">
        <v>117</v>
      </c>
    </row>
    <row r="15" spans="1:77" s="3" customFormat="1" ht="13.9" customHeight="1" x14ac:dyDescent="0.2">
      <c r="A15" s="1"/>
      <c r="B15" s="397"/>
      <c r="C15" s="398"/>
      <c r="D15" s="398"/>
      <c r="E15" s="398"/>
      <c r="F15" s="398"/>
      <c r="G15" s="398"/>
      <c r="H15" s="398"/>
      <c r="I15" s="399"/>
      <c r="J15" s="397"/>
      <c r="K15" s="398"/>
      <c r="L15" s="398"/>
      <c r="M15" s="398"/>
      <c r="N15" s="402"/>
      <c r="O15" s="405"/>
      <c r="P15" s="398"/>
      <c r="Q15" s="398"/>
      <c r="R15" s="398"/>
      <c r="S15" s="398"/>
      <c r="T15" s="398"/>
      <c r="U15" s="399"/>
      <c r="V15" s="433"/>
      <c r="W15" s="434"/>
      <c r="X15" s="434"/>
      <c r="Y15" s="435"/>
      <c r="Z15" s="439"/>
      <c r="AA15" s="440"/>
      <c r="AB15" s="440"/>
      <c r="AC15" s="441"/>
      <c r="AD15" s="445"/>
      <c r="AE15" s="446"/>
      <c r="AF15" s="446"/>
      <c r="AG15" s="447"/>
      <c r="AH15" s="451"/>
      <c r="AI15" s="452"/>
      <c r="AJ15" s="452"/>
      <c r="AK15" s="453"/>
      <c r="AL15" s="555"/>
      <c r="AM15" s="556"/>
      <c r="AN15" s="389"/>
      <c r="AO15" s="389"/>
      <c r="AP15" s="389"/>
      <c r="AQ15" s="389"/>
      <c r="AR15" s="389"/>
      <c r="AS15" s="390"/>
      <c r="AX15" s="9"/>
      <c r="AY15" s="89"/>
      <c r="AZ15" s="90" t="s">
        <v>62</v>
      </c>
      <c r="BA15" s="90" t="s">
        <v>64</v>
      </c>
      <c r="BB15" s="91" t="s">
        <v>63</v>
      </c>
      <c r="BC15" s="90" t="s">
        <v>69</v>
      </c>
      <c r="BD15" s="92" t="s">
        <v>43</v>
      </c>
      <c r="BE15" s="93" t="s">
        <v>44</v>
      </c>
      <c r="BF15" s="94" t="s">
        <v>57</v>
      </c>
      <c r="BG15" s="95" t="s">
        <v>58</v>
      </c>
      <c r="BH15" s="95" t="s">
        <v>59</v>
      </c>
      <c r="BI15" s="96" t="s">
        <v>60</v>
      </c>
      <c r="BJ15" s="97" t="s">
        <v>61</v>
      </c>
      <c r="BL15" s="77" t="s">
        <v>68</v>
      </c>
      <c r="BM15" s="77" t="s">
        <v>42</v>
      </c>
      <c r="BO15" s="3" t="s">
        <v>109</v>
      </c>
      <c r="BP15" s="3" t="s">
        <v>110</v>
      </c>
      <c r="BQ15" s="3" t="s">
        <v>111</v>
      </c>
      <c r="BR15" s="3" t="s">
        <v>112</v>
      </c>
      <c r="BS15" s="3" t="s">
        <v>114</v>
      </c>
      <c r="BT15" s="3" t="s">
        <v>115</v>
      </c>
      <c r="BU15" s="3" t="s">
        <v>116</v>
      </c>
    </row>
    <row r="16" spans="1:77" ht="18" customHeight="1" thickBot="1" x14ac:dyDescent="0.25">
      <c r="B16" s="369"/>
      <c r="C16" s="370"/>
      <c r="D16" s="370"/>
      <c r="E16" s="370"/>
      <c r="F16" s="370"/>
      <c r="G16" s="370"/>
      <c r="H16" s="370"/>
      <c r="I16" s="371"/>
      <c r="J16" s="369"/>
      <c r="K16" s="370"/>
      <c r="L16" s="370"/>
      <c r="M16" s="370"/>
      <c r="N16" s="375"/>
      <c r="O16" s="65"/>
      <c r="P16" s="48" t="s">
        <v>0</v>
      </c>
      <c r="Q16" s="67"/>
      <c r="R16" s="48" t="s">
        <v>1</v>
      </c>
      <c r="S16" s="69"/>
      <c r="T16" s="377" t="s">
        <v>113</v>
      </c>
      <c r="U16" s="377"/>
      <c r="V16" s="378"/>
      <c r="W16" s="379"/>
      <c r="X16" s="379"/>
      <c r="Y16" s="49"/>
      <c r="Z16" s="98"/>
      <c r="AA16" s="99"/>
      <c r="AB16" s="99"/>
      <c r="AC16" s="63" t="s">
        <v>8</v>
      </c>
      <c r="AD16" s="98"/>
      <c r="AE16" s="99"/>
      <c r="AF16" s="99"/>
      <c r="AG16" s="100" t="s">
        <v>8</v>
      </c>
      <c r="AH16" s="365"/>
      <c r="AI16" s="366"/>
      <c r="AJ16" s="366"/>
      <c r="AK16" s="367"/>
      <c r="AL16" s="50"/>
      <c r="AM16" s="53"/>
      <c r="AN16" s="365"/>
      <c r="AO16" s="366"/>
      <c r="AP16" s="366"/>
      <c r="AQ16" s="366"/>
      <c r="AR16" s="366"/>
      <c r="AS16" s="100" t="s">
        <v>8</v>
      </c>
      <c r="AV16" s="101" t="str">
        <f>IF(OR(O16="",Q16=""),"", IF(O16&lt;20,DATE(O16+118,Q16,IF(S16="",1,S16)),DATE(O16+88,Q16,IF(S16="",1,S16))))</f>
        <v/>
      </c>
      <c r="AW16" s="102" t="e">
        <f>IF(AV16&lt;=#REF!,"昔",IF(AV16&lt;=#REF!,"上",IF(AV16&lt;=#REF!,"中","下")))</f>
        <v>#REF!</v>
      </c>
      <c r="AX16" s="9" t="e">
        <f>IF(AV16&lt;=#REF!,5,IF(AV16&lt;=#REF!,7,IF(AV16&lt;=#REF!,9,11)))</f>
        <v>#REF!</v>
      </c>
      <c r="AY16" s="103"/>
      <c r="AZ16" s="104"/>
      <c r="BA16" s="105">
        <f>AN16</f>
        <v>0</v>
      </c>
      <c r="BB16" s="104"/>
      <c r="BC16" s="104"/>
      <c r="BD16" s="106">
        <v>1</v>
      </c>
      <c r="BE16" s="107">
        <v>1</v>
      </c>
      <c r="BF16" s="92">
        <v>1</v>
      </c>
      <c r="BG16" s="108">
        <v>16</v>
      </c>
      <c r="BH16" s="108">
        <v>24</v>
      </c>
      <c r="BI16" s="109" t="str">
        <f ca="1">IF(COUNTA(INDIRECT(ADDRESS(BG16,2)):INDIRECT(ADDRESS(BH16,2)))&gt;0,COUNTA(INDIRECT(ADDRESS(BG16,2)):INDIRECT(ADDRESS(BH16,2))),"")</f>
        <v/>
      </c>
      <c r="BJ16" s="110">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36【機械装置組立又は据付の事業(組立又は取付)】(入力用)'!O16,VALUE(概算年度)='36【機械装置組立又は据付の事業(組立又は取付)】(入力用)'!O17),IF('36【機械装置組立又は据付の事業(組立又は取付)】(入力用)'!Q16=1,1,IF('36【機械装置組立又は据付の事業(組立又は取付)】(入力用)'!Q16=2,2,IF('36【機械装置組立又は据付の事業(組立又は取付)】(入力用)'!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2">
      <c r="B17" s="372"/>
      <c r="C17" s="373"/>
      <c r="D17" s="373"/>
      <c r="E17" s="373"/>
      <c r="F17" s="373"/>
      <c r="G17" s="373"/>
      <c r="H17" s="373"/>
      <c r="I17" s="374"/>
      <c r="J17" s="372"/>
      <c r="K17" s="373"/>
      <c r="L17" s="373"/>
      <c r="M17" s="373"/>
      <c r="N17" s="376"/>
      <c r="O17" s="66"/>
      <c r="P17" s="11" t="s">
        <v>0</v>
      </c>
      <c r="Q17" s="68"/>
      <c r="R17" s="11" t="s">
        <v>1</v>
      </c>
      <c r="S17" s="70"/>
      <c r="T17" s="380" t="s">
        <v>21</v>
      </c>
      <c r="U17" s="380"/>
      <c r="V17" s="384"/>
      <c r="W17" s="385"/>
      <c r="X17" s="385"/>
      <c r="Y17" s="385"/>
      <c r="Z17" s="384"/>
      <c r="AA17" s="385"/>
      <c r="AB17" s="385"/>
      <c r="AC17" s="385"/>
      <c r="AD17" s="384"/>
      <c r="AE17" s="385"/>
      <c r="AF17" s="385"/>
      <c r="AG17" s="386"/>
      <c r="AH17" s="341">
        <f>V17+Z17-AD17</f>
        <v>0</v>
      </c>
      <c r="AI17" s="341"/>
      <c r="AJ17" s="341"/>
      <c r="AK17" s="368"/>
      <c r="AL17" s="345" t="str">
        <f>IF(AH17&gt;0,0.38,"")</f>
        <v/>
      </c>
      <c r="AM17" s="346"/>
      <c r="AN17" s="342">
        <f>INT(AH17*0.38)</f>
        <v>0</v>
      </c>
      <c r="AO17" s="343"/>
      <c r="AP17" s="343"/>
      <c r="AQ17" s="343"/>
      <c r="AR17" s="343"/>
      <c r="AS17" s="35"/>
      <c r="AV17" s="101"/>
      <c r="AW17" s="102"/>
      <c r="AY17" s="111">
        <f>AH17</f>
        <v>0</v>
      </c>
      <c r="AZ17" s="112" t="e">
        <f>IF(AV16&lt;=#REF!,AH17,IF(AND(AV16&gt;=#REF!,AV16&lt;=#REF!),AH17*105/108,AH17))</f>
        <v>#REF!</v>
      </c>
      <c r="BA17" s="90"/>
      <c r="BB17" s="112" t="e">
        <f>IF($AL17="賃金で算定",0,INT(AY17*$AL17/100))</f>
        <v>#VALUE!</v>
      </c>
      <c r="BC17" s="112" t="e">
        <f>IF(AY17=AZ17,BB17,AZ17*$AL17/100)</f>
        <v>#REF!</v>
      </c>
      <c r="BD17" s="106">
        <v>2</v>
      </c>
      <c r="BE17" s="107">
        <v>2</v>
      </c>
      <c r="BF17" s="92">
        <v>2</v>
      </c>
      <c r="BG17" s="108">
        <v>60</v>
      </c>
      <c r="BH17" s="108">
        <f>BG16+BG17</f>
        <v>76</v>
      </c>
      <c r="BI17" s="93" t="str">
        <f ca="1">IF(COUNTA(INDIRECT(ADDRESS(BG17,2)):INDIRECT(ADDRESS(BH17,2)))&gt;0,COUNTA(INDIRECT(ADDRESS(BG17,2)):INDIRECT(ADDRESS(BH17,2))),"")</f>
        <v/>
      </c>
      <c r="BJ17" s="77"/>
      <c r="BL17" s="77" t="e">
        <f>IF(AY17=AZ17,0,1)</f>
        <v>#REF!</v>
      </c>
      <c r="BM17" s="77" t="e">
        <f>IF(BL17=1,AL17,"")</f>
        <v>#REF!</v>
      </c>
    </row>
    <row r="18" spans="2:74" ht="18" customHeight="1" x14ac:dyDescent="0.2">
      <c r="B18" s="369"/>
      <c r="C18" s="370"/>
      <c r="D18" s="370"/>
      <c r="E18" s="370"/>
      <c r="F18" s="370"/>
      <c r="G18" s="370"/>
      <c r="H18" s="370"/>
      <c r="I18" s="371"/>
      <c r="J18" s="369"/>
      <c r="K18" s="370"/>
      <c r="L18" s="370"/>
      <c r="M18" s="370"/>
      <c r="N18" s="375"/>
      <c r="O18" s="65"/>
      <c r="P18" s="48" t="s">
        <v>31</v>
      </c>
      <c r="Q18" s="67"/>
      <c r="R18" s="48" t="s">
        <v>1</v>
      </c>
      <c r="S18" s="69"/>
      <c r="T18" s="377" t="s">
        <v>113</v>
      </c>
      <c r="U18" s="377"/>
      <c r="V18" s="378"/>
      <c r="W18" s="379"/>
      <c r="X18" s="379"/>
      <c r="Y18" s="64"/>
      <c r="Z18" s="113"/>
      <c r="AA18" s="114"/>
      <c r="AB18" s="114"/>
      <c r="AC18" s="64"/>
      <c r="AD18" s="113"/>
      <c r="AE18" s="114"/>
      <c r="AF18" s="114"/>
      <c r="AG18" s="115"/>
      <c r="AH18" s="365"/>
      <c r="AI18" s="366"/>
      <c r="AJ18" s="366"/>
      <c r="AK18" s="367"/>
      <c r="AL18" s="152"/>
      <c r="AM18" s="153"/>
      <c r="AN18" s="365"/>
      <c r="AO18" s="366"/>
      <c r="AP18" s="366"/>
      <c r="AQ18" s="366"/>
      <c r="AR18" s="366"/>
      <c r="AS18" s="58"/>
      <c r="AV18" s="101" t="str">
        <f>IF(OR(O18="",Q18=""),"", IF(O18&lt;20,DATE(O18+118,Q18,IF(S18="",1,S18)),DATE(O18+88,Q18,IF(S18="",1,S18))))</f>
        <v/>
      </c>
      <c r="AW18" s="102" t="e">
        <f>IF(AV18&lt;=#REF!,"昔",IF(AV18&lt;=#REF!,"上",IF(AV18&lt;=#REF!,"中","下")))</f>
        <v>#REF!</v>
      </c>
      <c r="AX18" s="9" t="e">
        <f>IF(AV18&lt;=#REF!,5,IF(AV18&lt;=#REF!,7,IF(AV18&lt;=#REF!,9,11)))</f>
        <v>#REF!</v>
      </c>
      <c r="AY18" s="103"/>
      <c r="AZ18" s="104"/>
      <c r="BA18" s="105">
        <f t="shared" ref="BA18" si="0">AN18</f>
        <v>0</v>
      </c>
      <c r="BB18" s="104"/>
      <c r="BC18" s="104"/>
      <c r="BD18" s="116">
        <v>3</v>
      </c>
      <c r="BE18" s="107">
        <v>3</v>
      </c>
      <c r="BF18" s="92">
        <v>3</v>
      </c>
      <c r="BG18" s="108">
        <f t="shared" ref="BG18:BH33" si="1">BG17+$BJ$14</f>
        <v>101</v>
      </c>
      <c r="BH18" s="108">
        <f t="shared" si="1"/>
        <v>117</v>
      </c>
      <c r="BI18" s="93" t="str">
        <f ca="1">IF(COUNTA(INDIRECT(ADDRESS(BG18,2)):INDIRECT(ADDRESS(BH18,2)))&gt;0,COUNTA(INDIRECT(ADDRESS(BG18,2)):INDIRECT(ADDRESS(BH18,2))),"")</f>
        <v/>
      </c>
      <c r="BJ18" s="77"/>
      <c r="BL18" s="77"/>
      <c r="BM18" s="77"/>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36【機械装置組立又は据付の事業(組立又は取付)】(入力用)'!O18,VALUE(概算年度)='36【機械装置組立又は据付の事業(組立又は取付)】(入力用)'!O19),IF('36【機械装置組立又は据付の事業(組立又は取付)】(入力用)'!Q18=1,1,IF('36【機械装置組立又は据付の事業(組立又は取付)】(入力用)'!Q18=2,2,IF('36【機械装置組立又は据付の事業(組立又は取付)】(入力用)'!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5">
      <c r="B19" s="372"/>
      <c r="C19" s="373"/>
      <c r="D19" s="373"/>
      <c r="E19" s="373"/>
      <c r="F19" s="373"/>
      <c r="G19" s="373"/>
      <c r="H19" s="373"/>
      <c r="I19" s="374"/>
      <c r="J19" s="372"/>
      <c r="K19" s="373"/>
      <c r="L19" s="373"/>
      <c r="M19" s="373"/>
      <c r="N19" s="376"/>
      <c r="O19" s="66"/>
      <c r="P19" s="11" t="s">
        <v>0</v>
      </c>
      <c r="Q19" s="68"/>
      <c r="R19" s="11" t="s">
        <v>1</v>
      </c>
      <c r="S19" s="70"/>
      <c r="T19" s="380" t="s">
        <v>21</v>
      </c>
      <c r="U19" s="380"/>
      <c r="V19" s="381"/>
      <c r="W19" s="382"/>
      <c r="X19" s="382"/>
      <c r="Y19" s="383"/>
      <c r="Z19" s="384"/>
      <c r="AA19" s="385"/>
      <c r="AB19" s="385"/>
      <c r="AC19" s="385"/>
      <c r="AD19" s="384"/>
      <c r="AE19" s="385"/>
      <c r="AF19" s="385"/>
      <c r="AG19" s="386"/>
      <c r="AH19" s="341">
        <f>V19+Z19-AD19</f>
        <v>0</v>
      </c>
      <c r="AI19" s="341"/>
      <c r="AJ19" s="341"/>
      <c r="AK19" s="368"/>
      <c r="AL19" s="345" t="str">
        <f>IF(AH19&gt;0,0.38,"")</f>
        <v/>
      </c>
      <c r="AM19" s="346"/>
      <c r="AN19" s="342">
        <f>INT(AH19*0.38)</f>
        <v>0</v>
      </c>
      <c r="AO19" s="343"/>
      <c r="AP19" s="343"/>
      <c r="AQ19" s="343"/>
      <c r="AR19" s="343"/>
      <c r="AS19" s="35"/>
      <c r="AV19" s="101"/>
      <c r="AW19" s="102"/>
      <c r="AY19" s="111">
        <f>AH19</f>
        <v>0</v>
      </c>
      <c r="AZ19" s="112" t="e">
        <f>IF(AV18&lt;=#REF!,AH19,IF(AND(AV18&gt;=#REF!,AV18&lt;=#REF!),AH19*105/108,AH19))</f>
        <v>#REF!</v>
      </c>
      <c r="BA19" s="90"/>
      <c r="BB19" s="112" t="e">
        <f t="shared" ref="BB19" si="2">IF($AL19="賃金で算定",0,INT(AY19*$AL19/100))</f>
        <v>#VALUE!</v>
      </c>
      <c r="BC19" s="117" t="e">
        <f>IF(AY19=AZ19,BB19,AZ19*$AL19/100)</f>
        <v>#REF!</v>
      </c>
      <c r="BD19" s="118">
        <v>4</v>
      </c>
      <c r="BE19" s="119">
        <v>4</v>
      </c>
      <c r="BF19" s="92">
        <v>4</v>
      </c>
      <c r="BG19" s="108">
        <f t="shared" si="1"/>
        <v>142</v>
      </c>
      <c r="BH19" s="108">
        <f t="shared" si="1"/>
        <v>158</v>
      </c>
      <c r="BI19" s="93" t="str">
        <f ca="1">IF(COUNTA(INDIRECT(ADDRESS(BG19,2)):INDIRECT(ADDRESS(BH19,2)))&gt;0,COUNTA(INDIRECT(ADDRESS(BG19,2)):INDIRECT(ADDRESS(BH19,2))),"")</f>
        <v/>
      </c>
      <c r="BJ19" s="77"/>
      <c r="BL19" s="77" t="e">
        <f>IF(AY19=AZ19,0,1)</f>
        <v>#REF!</v>
      </c>
      <c r="BM19" s="77" t="e">
        <f>IF(BL19=1,AL19,"")</f>
        <v>#REF!</v>
      </c>
    </row>
    <row r="20" spans="2:74" ht="18" customHeight="1" x14ac:dyDescent="0.2">
      <c r="B20" s="369"/>
      <c r="C20" s="370"/>
      <c r="D20" s="370"/>
      <c r="E20" s="370"/>
      <c r="F20" s="370"/>
      <c r="G20" s="370"/>
      <c r="H20" s="370"/>
      <c r="I20" s="371"/>
      <c r="J20" s="369"/>
      <c r="K20" s="370"/>
      <c r="L20" s="370"/>
      <c r="M20" s="370"/>
      <c r="N20" s="375"/>
      <c r="O20" s="65"/>
      <c r="P20" s="48" t="s">
        <v>31</v>
      </c>
      <c r="Q20" s="67"/>
      <c r="R20" s="48" t="s">
        <v>1</v>
      </c>
      <c r="S20" s="69"/>
      <c r="T20" s="377" t="s">
        <v>113</v>
      </c>
      <c r="U20" s="377"/>
      <c r="V20" s="378"/>
      <c r="W20" s="379"/>
      <c r="X20" s="379"/>
      <c r="Y20" s="64"/>
      <c r="Z20" s="113"/>
      <c r="AA20" s="114"/>
      <c r="AB20" s="114"/>
      <c r="AC20" s="64"/>
      <c r="AD20" s="113"/>
      <c r="AE20" s="114"/>
      <c r="AF20" s="114"/>
      <c r="AG20" s="115"/>
      <c r="AH20" s="365"/>
      <c r="AI20" s="366"/>
      <c r="AJ20" s="366"/>
      <c r="AK20" s="367"/>
      <c r="AL20" s="152"/>
      <c r="AM20" s="153"/>
      <c r="AN20" s="365"/>
      <c r="AO20" s="366"/>
      <c r="AP20" s="366"/>
      <c r="AQ20" s="366"/>
      <c r="AR20" s="366"/>
      <c r="AS20" s="58"/>
      <c r="AV20" s="101" t="str">
        <f>IF(OR(O20="",Q20=""),"", IF(O20&lt;20,DATE(O20+118,Q20,IF(S20="",1,S20)),DATE(O20+88,Q20,IF(S20="",1,S20))))</f>
        <v/>
      </c>
      <c r="AW20" s="102" t="e">
        <f>IF(AV20&lt;=#REF!,"昔",IF(AV20&lt;=#REF!,"上",IF(AV20&lt;=#REF!,"中","下")))</f>
        <v>#REF!</v>
      </c>
      <c r="AX20" s="9" t="e">
        <f>IF(AV20&lt;=#REF!,5,IF(AV20&lt;=#REF!,7,IF(AV20&lt;=#REF!,9,11)))</f>
        <v>#REF!</v>
      </c>
      <c r="AY20" s="103"/>
      <c r="AZ20" s="104"/>
      <c r="BA20" s="105">
        <f t="shared" ref="BA20" si="3">AN20</f>
        <v>0</v>
      </c>
      <c r="BB20" s="104"/>
      <c r="BC20" s="104"/>
      <c r="BE20" s="120">
        <v>5</v>
      </c>
      <c r="BF20" s="92">
        <v>5</v>
      </c>
      <c r="BG20" s="108">
        <f t="shared" si="1"/>
        <v>183</v>
      </c>
      <c r="BH20" s="108">
        <f t="shared" si="1"/>
        <v>199</v>
      </c>
      <c r="BI20" s="93" t="str">
        <f ca="1">IF(COUNTA(INDIRECT(ADDRESS(BG20,2)):INDIRECT(ADDRESS(BH20,2)))&gt;0,COUNTA(INDIRECT(ADDRESS(BG20,2)):INDIRECT(ADDRESS(BH20,2))),"")</f>
        <v/>
      </c>
      <c r="BJ20" s="77"/>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36【機械装置組立又は据付の事業(組立又は取付)】(入力用)'!O20,VALUE(概算年度)='36【機械装置組立又は据付の事業(組立又は取付)】(入力用)'!O21),IF('36【機械装置組立又は据付の事業(組立又は取付)】(入力用)'!Q20=1,1,IF('36【機械装置組立又は据付の事業(組立又は取付)】(入力用)'!Q20=2,2,IF('36【機械装置組立又は据付の事業(組立又は取付)】(入力用)'!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2">
      <c r="B21" s="372"/>
      <c r="C21" s="373"/>
      <c r="D21" s="373"/>
      <c r="E21" s="373"/>
      <c r="F21" s="373"/>
      <c r="G21" s="373"/>
      <c r="H21" s="373"/>
      <c r="I21" s="374"/>
      <c r="J21" s="372"/>
      <c r="K21" s="373"/>
      <c r="L21" s="373"/>
      <c r="M21" s="373"/>
      <c r="N21" s="376"/>
      <c r="O21" s="66"/>
      <c r="P21" s="11" t="s">
        <v>0</v>
      </c>
      <c r="Q21" s="68"/>
      <c r="R21" s="11" t="s">
        <v>1</v>
      </c>
      <c r="S21" s="70"/>
      <c r="T21" s="380" t="s">
        <v>21</v>
      </c>
      <c r="U21" s="380"/>
      <c r="V21" s="381"/>
      <c r="W21" s="382"/>
      <c r="X21" s="382"/>
      <c r="Y21" s="383"/>
      <c r="Z21" s="381"/>
      <c r="AA21" s="382"/>
      <c r="AB21" s="382"/>
      <c r="AC21" s="382"/>
      <c r="AD21" s="381"/>
      <c r="AE21" s="382"/>
      <c r="AF21" s="382"/>
      <c r="AG21" s="383"/>
      <c r="AH21" s="341">
        <f>V21+Z21-AD21</f>
        <v>0</v>
      </c>
      <c r="AI21" s="341"/>
      <c r="AJ21" s="341"/>
      <c r="AK21" s="368"/>
      <c r="AL21" s="345" t="str">
        <f>IF(AH21&gt;0,0.38,"")</f>
        <v/>
      </c>
      <c r="AM21" s="346"/>
      <c r="AN21" s="342">
        <f>INT(AH21*0.38)</f>
        <v>0</v>
      </c>
      <c r="AO21" s="343"/>
      <c r="AP21" s="343"/>
      <c r="AQ21" s="343"/>
      <c r="AR21" s="343"/>
      <c r="AS21" s="35"/>
      <c r="AV21" s="101"/>
      <c r="AW21" s="102"/>
      <c r="AY21" s="111">
        <f>AH21</f>
        <v>0</v>
      </c>
      <c r="AZ21" s="112" t="e">
        <f>IF(AV20&lt;=#REF!,AH21,IF(AND(AV20&gt;=#REF!,AV20&lt;=#REF!),AH21*105/108,AH21))</f>
        <v>#REF!</v>
      </c>
      <c r="BA21" s="90"/>
      <c r="BB21" s="112" t="e">
        <f t="shared" ref="BB21" si="4">IF($AL21="賃金で算定",0,INT(AY21*$AL21/100))</f>
        <v>#VALUE!</v>
      </c>
      <c r="BC21" s="112" t="e">
        <f>IF(AY21=AZ21,BB21,AZ21*$AL21/100)</f>
        <v>#REF!</v>
      </c>
      <c r="BE21" s="120">
        <v>6</v>
      </c>
      <c r="BF21" s="92">
        <v>6</v>
      </c>
      <c r="BG21" s="108">
        <f t="shared" si="1"/>
        <v>224</v>
      </c>
      <c r="BH21" s="108">
        <f t="shared" si="1"/>
        <v>240</v>
      </c>
      <c r="BI21" s="93" t="str">
        <f ca="1">IF(COUNTA(INDIRECT(ADDRESS(BG21,2)):INDIRECT(ADDRESS(BH21,2)))&gt;0,COUNTA(INDIRECT(ADDRESS(BG21,2)):INDIRECT(ADDRESS(BH21,2))),"")</f>
        <v/>
      </c>
      <c r="BJ21" s="77"/>
      <c r="BL21" s="77" t="e">
        <f>IF(AY21=AZ21,0,1)</f>
        <v>#REF!</v>
      </c>
      <c r="BM21" s="77" t="e">
        <f>IF(BL21=1,AL21,"")</f>
        <v>#REF!</v>
      </c>
    </row>
    <row r="22" spans="2:74" ht="18" customHeight="1" x14ac:dyDescent="0.2">
      <c r="B22" s="369"/>
      <c r="C22" s="370"/>
      <c r="D22" s="370"/>
      <c r="E22" s="370"/>
      <c r="F22" s="370"/>
      <c r="G22" s="370"/>
      <c r="H22" s="370"/>
      <c r="I22" s="371"/>
      <c r="J22" s="369"/>
      <c r="K22" s="370"/>
      <c r="L22" s="370"/>
      <c r="M22" s="370"/>
      <c r="N22" s="375"/>
      <c r="O22" s="65"/>
      <c r="P22" s="48" t="s">
        <v>31</v>
      </c>
      <c r="Q22" s="67"/>
      <c r="R22" s="48" t="s">
        <v>1</v>
      </c>
      <c r="S22" s="69"/>
      <c r="T22" s="377" t="s">
        <v>113</v>
      </c>
      <c r="U22" s="377"/>
      <c r="V22" s="378"/>
      <c r="W22" s="379"/>
      <c r="X22" s="379"/>
      <c r="Y22" s="24"/>
      <c r="Z22" s="121"/>
      <c r="AA22" s="122"/>
      <c r="AB22" s="122"/>
      <c r="AC22" s="24"/>
      <c r="AD22" s="121"/>
      <c r="AE22" s="122"/>
      <c r="AF22" s="122"/>
      <c r="AG22" s="123"/>
      <c r="AH22" s="365"/>
      <c r="AI22" s="366"/>
      <c r="AJ22" s="366"/>
      <c r="AK22" s="367"/>
      <c r="AL22" s="152"/>
      <c r="AM22" s="153"/>
      <c r="AN22" s="365"/>
      <c r="AO22" s="366"/>
      <c r="AP22" s="366"/>
      <c r="AQ22" s="366"/>
      <c r="AR22" s="366"/>
      <c r="AS22" s="58"/>
      <c r="AV22" s="101" t="str">
        <f>IF(OR(O22="",Q22=""),"", IF(O22&lt;20,DATE(O22+118,Q22,IF(S22="",1,S22)),DATE(O22+88,Q22,IF(S22="",1,S22))))</f>
        <v/>
      </c>
      <c r="AW22" s="102" t="e">
        <f>IF(AV22&lt;=#REF!,"昔",IF(AV22&lt;=#REF!,"上",IF(AV22&lt;=#REF!,"中","下")))</f>
        <v>#REF!</v>
      </c>
      <c r="AX22" s="9" t="e">
        <f>IF(AV22&lt;=#REF!,5,IF(AV22&lt;=#REF!,7,IF(AV22&lt;=#REF!,9,11)))</f>
        <v>#REF!</v>
      </c>
      <c r="AY22" s="103"/>
      <c r="AZ22" s="104"/>
      <c r="BA22" s="105">
        <f t="shared" ref="BA22" si="5">AN22</f>
        <v>0</v>
      </c>
      <c r="BB22" s="104"/>
      <c r="BC22" s="104"/>
      <c r="BE22" s="120">
        <v>7</v>
      </c>
      <c r="BF22" s="92">
        <v>7</v>
      </c>
      <c r="BG22" s="108">
        <f t="shared" si="1"/>
        <v>265</v>
      </c>
      <c r="BH22" s="108">
        <f t="shared" si="1"/>
        <v>281</v>
      </c>
      <c r="BI22" s="93" t="str">
        <f ca="1">IF(COUNTA(INDIRECT(ADDRESS(BG22,2)):INDIRECT(ADDRESS(BH22,2)))&gt;0,COUNTA(INDIRECT(ADDRESS(BG22,2)):INDIRECT(ADDRESS(BH22,2))),"")</f>
        <v/>
      </c>
      <c r="BJ22" s="77"/>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36【機械装置組立又は据付の事業(組立又は取付)】(入力用)'!O22,VALUE(概算年度)='36【機械装置組立又は据付の事業(組立又は取付)】(入力用)'!O23),IF('36【機械装置組立又は据付の事業(組立又は取付)】(入力用)'!Q22=1,1,IF('36【機械装置組立又は据付の事業(組立又は取付)】(入力用)'!Q22=2,2,IF('36【機械装置組立又は据付の事業(組立又は取付)】(入力用)'!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2">
      <c r="B23" s="372"/>
      <c r="C23" s="373"/>
      <c r="D23" s="373"/>
      <c r="E23" s="373"/>
      <c r="F23" s="373"/>
      <c r="G23" s="373"/>
      <c r="H23" s="373"/>
      <c r="I23" s="374"/>
      <c r="J23" s="372"/>
      <c r="K23" s="373"/>
      <c r="L23" s="373"/>
      <c r="M23" s="373"/>
      <c r="N23" s="376"/>
      <c r="O23" s="66"/>
      <c r="P23" s="11" t="s">
        <v>0</v>
      </c>
      <c r="Q23" s="68"/>
      <c r="R23" s="11" t="s">
        <v>1</v>
      </c>
      <c r="S23" s="70"/>
      <c r="T23" s="380" t="s">
        <v>21</v>
      </c>
      <c r="U23" s="380"/>
      <c r="V23" s="381"/>
      <c r="W23" s="382"/>
      <c r="X23" s="382"/>
      <c r="Y23" s="383"/>
      <c r="Z23" s="384"/>
      <c r="AA23" s="385"/>
      <c r="AB23" s="385"/>
      <c r="AC23" s="385"/>
      <c r="AD23" s="384"/>
      <c r="AE23" s="385"/>
      <c r="AF23" s="385"/>
      <c r="AG23" s="386"/>
      <c r="AH23" s="341">
        <f>V23+Z23-AD23</f>
        <v>0</v>
      </c>
      <c r="AI23" s="341"/>
      <c r="AJ23" s="341"/>
      <c r="AK23" s="368"/>
      <c r="AL23" s="345" t="str">
        <f>IF(AH23&gt;0,0.38,"")</f>
        <v/>
      </c>
      <c r="AM23" s="346"/>
      <c r="AN23" s="342">
        <f>INT(AH23*0.38)</f>
        <v>0</v>
      </c>
      <c r="AO23" s="343"/>
      <c r="AP23" s="343"/>
      <c r="AQ23" s="343"/>
      <c r="AR23" s="343"/>
      <c r="AS23" s="35"/>
      <c r="AV23" s="101"/>
      <c r="AW23" s="102"/>
      <c r="AY23" s="111">
        <f>AH23</f>
        <v>0</v>
      </c>
      <c r="AZ23" s="112" t="e">
        <f>IF(AV22&lt;=#REF!,AH23,IF(AND(AV22&gt;=#REF!,AV22&lt;=#REF!),AH23*105/108,AH23))</f>
        <v>#REF!</v>
      </c>
      <c r="BA23" s="90"/>
      <c r="BB23" s="112" t="e">
        <f t="shared" ref="BB23" si="6">IF($AL23="賃金で算定",0,INT(AY23*$AL23/100))</f>
        <v>#VALUE!</v>
      </c>
      <c r="BC23" s="112" t="e">
        <f>IF(AY23=AZ23,BB23,AZ23*$AL23/100)</f>
        <v>#REF!</v>
      </c>
      <c r="BE23" s="120">
        <v>8</v>
      </c>
      <c r="BF23" s="92">
        <v>8</v>
      </c>
      <c r="BG23" s="108">
        <f t="shared" si="1"/>
        <v>306</v>
      </c>
      <c r="BH23" s="108">
        <f t="shared" si="1"/>
        <v>322</v>
      </c>
      <c r="BI23" s="93" t="str">
        <f ca="1">IF(COUNTA(INDIRECT(ADDRESS(BG23,2)):INDIRECT(ADDRESS(BH23,2)))&gt;0,COUNTA(INDIRECT(ADDRESS(BG23,2)):INDIRECT(ADDRESS(BH23,2))),"")</f>
        <v/>
      </c>
      <c r="BJ23" s="77"/>
      <c r="BL23" s="77" t="e">
        <f>IF(AY23=AZ23,0,1)</f>
        <v>#REF!</v>
      </c>
      <c r="BM23" s="77" t="e">
        <f>IF(BL23=1,AL23,"")</f>
        <v>#REF!</v>
      </c>
    </row>
    <row r="24" spans="2:74" ht="18" customHeight="1" x14ac:dyDescent="0.2">
      <c r="B24" s="369"/>
      <c r="C24" s="370"/>
      <c r="D24" s="370"/>
      <c r="E24" s="370"/>
      <c r="F24" s="370"/>
      <c r="G24" s="370"/>
      <c r="H24" s="370"/>
      <c r="I24" s="371"/>
      <c r="J24" s="369"/>
      <c r="K24" s="370"/>
      <c r="L24" s="370"/>
      <c r="M24" s="370"/>
      <c r="N24" s="375"/>
      <c r="O24" s="65"/>
      <c r="P24" s="48" t="s">
        <v>31</v>
      </c>
      <c r="Q24" s="67"/>
      <c r="R24" s="48" t="s">
        <v>1</v>
      </c>
      <c r="S24" s="69"/>
      <c r="T24" s="377" t="s">
        <v>113</v>
      </c>
      <c r="U24" s="377"/>
      <c r="V24" s="378"/>
      <c r="W24" s="379"/>
      <c r="X24" s="379"/>
      <c r="Y24" s="64"/>
      <c r="Z24" s="113"/>
      <c r="AA24" s="114"/>
      <c r="AB24" s="114"/>
      <c r="AC24" s="64"/>
      <c r="AD24" s="113"/>
      <c r="AE24" s="114"/>
      <c r="AF24" s="114"/>
      <c r="AG24" s="115"/>
      <c r="AH24" s="365"/>
      <c r="AI24" s="366"/>
      <c r="AJ24" s="366"/>
      <c r="AK24" s="367"/>
      <c r="AL24" s="152"/>
      <c r="AM24" s="153"/>
      <c r="AN24" s="365"/>
      <c r="AO24" s="366"/>
      <c r="AP24" s="366"/>
      <c r="AQ24" s="366"/>
      <c r="AR24" s="366"/>
      <c r="AS24" s="58"/>
      <c r="AV24" s="101" t="str">
        <f>IF(OR(O24="",Q24=""),"", IF(O24&lt;20,DATE(O24+118,Q24,IF(S24="",1,S24)),DATE(O24+88,Q24,IF(S24="",1,S24))))</f>
        <v/>
      </c>
      <c r="AW24" s="102" t="e">
        <f>IF(AV24&lt;=#REF!,"昔",IF(AV24&lt;=#REF!,"上",IF(AV24&lt;=#REF!,"中","下")))</f>
        <v>#REF!</v>
      </c>
      <c r="AX24" s="9" t="e">
        <f>IF(AV24&lt;=#REF!,5,IF(AV24&lt;=#REF!,7,IF(AV24&lt;=#REF!,9,11)))</f>
        <v>#REF!</v>
      </c>
      <c r="AY24" s="103"/>
      <c r="AZ24" s="104"/>
      <c r="BA24" s="105">
        <f t="shared" ref="BA24" si="7">AN24</f>
        <v>0</v>
      </c>
      <c r="BB24" s="104"/>
      <c r="BC24" s="104"/>
      <c r="BE24" s="120">
        <v>9</v>
      </c>
      <c r="BF24" s="92">
        <v>9</v>
      </c>
      <c r="BG24" s="108">
        <f t="shared" si="1"/>
        <v>347</v>
      </c>
      <c r="BH24" s="108">
        <f t="shared" si="1"/>
        <v>363</v>
      </c>
      <c r="BI24" s="93" t="str">
        <f ca="1">IF(COUNTA(INDIRECT(ADDRESS(BG24,2)):INDIRECT(ADDRESS(BH24,2)))&gt;0,COUNTA(INDIRECT(ADDRESS(BG24,2)):INDIRECT(ADDRESS(BH24,2))),"")</f>
        <v/>
      </c>
      <c r="BJ24" s="77"/>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36【機械装置組立又は据付の事業(組立又は取付)】(入力用)'!O24,VALUE(概算年度)='36【機械装置組立又は据付の事業(組立又は取付)】(入力用)'!O25),IF('36【機械装置組立又は据付の事業(組立又は取付)】(入力用)'!Q24=1,1,IF('36【機械装置組立又は据付の事業(組立又は取付)】(入力用)'!Q24=2,2,IF('36【機械装置組立又は据付の事業(組立又は取付)】(入力用)'!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2">
      <c r="B25" s="372"/>
      <c r="C25" s="373"/>
      <c r="D25" s="373"/>
      <c r="E25" s="373"/>
      <c r="F25" s="373"/>
      <c r="G25" s="373"/>
      <c r="H25" s="373"/>
      <c r="I25" s="374"/>
      <c r="J25" s="372"/>
      <c r="K25" s="373"/>
      <c r="L25" s="373"/>
      <c r="M25" s="373"/>
      <c r="N25" s="376"/>
      <c r="O25" s="66"/>
      <c r="P25" s="11" t="s">
        <v>0</v>
      </c>
      <c r="Q25" s="68"/>
      <c r="R25" s="11" t="s">
        <v>1</v>
      </c>
      <c r="S25" s="70"/>
      <c r="T25" s="380" t="s">
        <v>21</v>
      </c>
      <c r="U25" s="380"/>
      <c r="V25" s="381"/>
      <c r="W25" s="382"/>
      <c r="X25" s="382"/>
      <c r="Y25" s="383"/>
      <c r="Z25" s="381"/>
      <c r="AA25" s="382"/>
      <c r="AB25" s="382"/>
      <c r="AC25" s="382"/>
      <c r="AD25" s="384"/>
      <c r="AE25" s="385"/>
      <c r="AF25" s="385"/>
      <c r="AG25" s="386"/>
      <c r="AH25" s="341">
        <f>V25+Z25-AD25</f>
        <v>0</v>
      </c>
      <c r="AI25" s="341"/>
      <c r="AJ25" s="341"/>
      <c r="AK25" s="368"/>
      <c r="AL25" s="345" t="str">
        <f>IF(AH25&gt;0,0.38,"")</f>
        <v/>
      </c>
      <c r="AM25" s="346"/>
      <c r="AN25" s="342">
        <f>INT(AH25*0.38)</f>
        <v>0</v>
      </c>
      <c r="AO25" s="343"/>
      <c r="AP25" s="343"/>
      <c r="AQ25" s="343"/>
      <c r="AR25" s="343"/>
      <c r="AS25" s="35"/>
      <c r="AV25" s="102"/>
      <c r="AW25" s="102"/>
      <c r="AY25" s="111">
        <f>AH25</f>
        <v>0</v>
      </c>
      <c r="AZ25" s="112" t="e">
        <f>IF(AV24&lt;=#REF!,AH25,IF(AND(AV24&gt;=#REF!,AV24&lt;=#REF!),AH25*105/108,AH25))</f>
        <v>#REF!</v>
      </c>
      <c r="BA25" s="90"/>
      <c r="BB25" s="112" t="e">
        <f t="shared" ref="BB25" si="8">IF($AL25="賃金で算定",0,INT(AY25*$AL25/100))</f>
        <v>#VALUE!</v>
      </c>
      <c r="BC25" s="112" t="e">
        <f>IF(AY25=AZ25,BB25,AZ25*$AL25/100)</f>
        <v>#REF!</v>
      </c>
      <c r="BE25" s="120">
        <v>10</v>
      </c>
      <c r="BF25" s="92">
        <v>10</v>
      </c>
      <c r="BG25" s="108">
        <f t="shared" si="1"/>
        <v>388</v>
      </c>
      <c r="BH25" s="108">
        <f t="shared" si="1"/>
        <v>404</v>
      </c>
      <c r="BI25" s="93" t="str">
        <f ca="1">IF(COUNTA(INDIRECT(ADDRESS(BG25,2)):INDIRECT(ADDRESS(BH25,2)))&gt;0,COUNTA(INDIRECT(ADDRESS(BG25,2)):INDIRECT(ADDRESS(BH25,2))),"")</f>
        <v/>
      </c>
      <c r="BJ25" s="77"/>
      <c r="BL25" s="77" t="e">
        <f>IF(AY25=AZ25,0,1)</f>
        <v>#REF!</v>
      </c>
      <c r="BM25" s="77" t="e">
        <f>IF(BL25=1,AL25,"")</f>
        <v>#REF!</v>
      </c>
    </row>
    <row r="26" spans="2:74" ht="18" customHeight="1" x14ac:dyDescent="0.2">
      <c r="B26" s="347" t="s">
        <v>86</v>
      </c>
      <c r="C26" s="348"/>
      <c r="D26" s="348"/>
      <c r="E26" s="349"/>
      <c r="F26" s="526" t="s">
        <v>133</v>
      </c>
      <c r="G26" s="527"/>
      <c r="H26" s="527"/>
      <c r="I26" s="527"/>
      <c r="J26" s="527"/>
      <c r="K26" s="527"/>
      <c r="L26" s="527"/>
      <c r="M26" s="527"/>
      <c r="N26" s="528"/>
      <c r="O26" s="347" t="s">
        <v>73</v>
      </c>
      <c r="P26" s="348"/>
      <c r="Q26" s="348"/>
      <c r="R26" s="348"/>
      <c r="S26" s="348"/>
      <c r="T26" s="348"/>
      <c r="U26" s="349"/>
      <c r="V26" s="365"/>
      <c r="W26" s="366"/>
      <c r="X26" s="366"/>
      <c r="Y26" s="367"/>
      <c r="Z26" s="55"/>
      <c r="AA26" s="56"/>
      <c r="AB26" s="56"/>
      <c r="AC26" s="54"/>
      <c r="AD26" s="55"/>
      <c r="AE26" s="56"/>
      <c r="AF26" s="56"/>
      <c r="AG26" s="54"/>
      <c r="AH26" s="365"/>
      <c r="AI26" s="366"/>
      <c r="AJ26" s="366"/>
      <c r="AK26" s="367"/>
      <c r="AL26" s="55"/>
      <c r="AM26" s="57"/>
      <c r="AN26" s="365"/>
      <c r="AO26" s="366"/>
      <c r="AP26" s="366"/>
      <c r="AQ26" s="366"/>
      <c r="AR26" s="366"/>
      <c r="AS26" s="58"/>
      <c r="AV26" s="77"/>
      <c r="AW26" s="77"/>
      <c r="AY26" s="103"/>
      <c r="AZ26" s="124"/>
      <c r="BA26" s="125">
        <f>BA16+BA18+BA20+BA22+BA24</f>
        <v>0</v>
      </c>
      <c r="BB26" s="105" t="e">
        <f>BB17+BB19+BB21+BB23+BB25</f>
        <v>#VALUE!</v>
      </c>
      <c r="BC26" s="105">
        <f>SUMIF(BL17:BL25,0,BC17:BC25)+ROUNDDOWN(ROUNDDOWN(BL26*105/108,0)*BM26/100,0)</f>
        <v>0</v>
      </c>
      <c r="BE26" s="120">
        <v>11</v>
      </c>
      <c r="BF26" s="92">
        <v>11</v>
      </c>
      <c r="BG26" s="108">
        <f t="shared" si="1"/>
        <v>429</v>
      </c>
      <c r="BH26" s="108">
        <f t="shared" si="1"/>
        <v>445</v>
      </c>
      <c r="BI26" s="93" t="str">
        <f ca="1">IF(COUNTA(INDIRECT(ADDRESS(BG26,2)):INDIRECT(ADDRESS(BH26,2)))&gt;0,COUNTA(INDIRECT(ADDRESS(BG26,2)):INDIRECT(ADDRESS(BH26,2))),"")</f>
        <v/>
      </c>
      <c r="BJ26" s="77"/>
      <c r="BL26" s="77">
        <f>SUMIF(BL17:BL25,1,AH17:AK25)</f>
        <v>0</v>
      </c>
      <c r="BM26" s="77">
        <f>IF(COUNT(BM17:BM25)=0,0,SUM(BM17:BM25)/COUNT(BM17:BM25))</f>
        <v>0</v>
      </c>
    </row>
    <row r="27" spans="2:74" ht="18" customHeight="1" thickBot="1" x14ac:dyDescent="0.25">
      <c r="B27" s="350"/>
      <c r="C27" s="351"/>
      <c r="D27" s="351"/>
      <c r="E27" s="352"/>
      <c r="F27" s="529"/>
      <c r="G27" s="530"/>
      <c r="H27" s="530"/>
      <c r="I27" s="530"/>
      <c r="J27" s="530"/>
      <c r="K27" s="530"/>
      <c r="L27" s="530"/>
      <c r="M27" s="530"/>
      <c r="N27" s="531"/>
      <c r="O27" s="350"/>
      <c r="P27" s="351"/>
      <c r="Q27" s="351"/>
      <c r="R27" s="351"/>
      <c r="S27" s="351"/>
      <c r="T27" s="351"/>
      <c r="U27" s="352"/>
      <c r="V27" s="340">
        <f>V17+V19+V21+V23+V25</f>
        <v>0</v>
      </c>
      <c r="W27" s="534"/>
      <c r="X27" s="534"/>
      <c r="Y27" s="535"/>
      <c r="Z27" s="340">
        <f>Z17+Z19+Z21+Z23+Z25</f>
        <v>0</v>
      </c>
      <c r="AA27" s="536"/>
      <c r="AB27" s="536"/>
      <c r="AC27" s="537"/>
      <c r="AD27" s="340">
        <f>AD17+AD19+AD21+AD23+AD25</f>
        <v>0</v>
      </c>
      <c r="AE27" s="536"/>
      <c r="AF27" s="536"/>
      <c r="AG27" s="537"/>
      <c r="AH27" s="340">
        <f>AH17+AH19+AH21+AH23+AH25</f>
        <v>0</v>
      </c>
      <c r="AI27" s="341"/>
      <c r="AJ27" s="341"/>
      <c r="AK27" s="341"/>
      <c r="AL27" s="59"/>
      <c r="AM27" s="60"/>
      <c r="AN27" s="340">
        <f>AN17+AN19+AN21+AN23+AN25</f>
        <v>0</v>
      </c>
      <c r="AO27" s="534"/>
      <c r="AP27" s="534"/>
      <c r="AQ27" s="534"/>
      <c r="AR27" s="534"/>
      <c r="AS27" s="126"/>
      <c r="AV27" s="77"/>
      <c r="AW27" s="77"/>
      <c r="AY27" s="127">
        <f>AY17+AY19+AY21+AY23+AY25</f>
        <v>0</v>
      </c>
      <c r="AZ27" s="128"/>
      <c r="BA27" s="128"/>
      <c r="BB27" s="129" t="e">
        <f>BB26</f>
        <v>#VALUE!</v>
      </c>
      <c r="BC27" s="130"/>
      <c r="BE27" s="131">
        <v>12</v>
      </c>
      <c r="BF27" s="92">
        <v>12</v>
      </c>
      <c r="BG27" s="108">
        <f>BG26+$BJ$14</f>
        <v>470</v>
      </c>
      <c r="BH27" s="108">
        <f>BH26+$BJ$14</f>
        <v>486</v>
      </c>
      <c r="BI27" s="93" t="str">
        <f ca="1">IF(COUNTA(INDIRECT(ADDRESS(BG27,2)):INDIRECT(ADDRESS(BH27,2)))&gt;0,COUNTA(INDIRECT(ADDRESS(BG27,2)):INDIRECT(ADDRESS(BH27,2))),"")</f>
        <v/>
      </c>
      <c r="BJ27" s="77"/>
    </row>
    <row r="28" spans="2:74" ht="18" customHeight="1" x14ac:dyDescent="0.2">
      <c r="B28" s="353"/>
      <c r="C28" s="354"/>
      <c r="D28" s="354"/>
      <c r="E28" s="355"/>
      <c r="F28" s="532"/>
      <c r="G28" s="532"/>
      <c r="H28" s="532"/>
      <c r="I28" s="532"/>
      <c r="J28" s="532"/>
      <c r="K28" s="532"/>
      <c r="L28" s="532"/>
      <c r="M28" s="532"/>
      <c r="N28" s="533"/>
      <c r="O28" s="353"/>
      <c r="P28" s="354"/>
      <c r="Q28" s="354"/>
      <c r="R28" s="354"/>
      <c r="S28" s="354"/>
      <c r="T28" s="354"/>
      <c r="U28" s="355"/>
      <c r="V28" s="342"/>
      <c r="W28" s="343"/>
      <c r="X28" s="343"/>
      <c r="Y28" s="343"/>
      <c r="Z28" s="342"/>
      <c r="AA28" s="343"/>
      <c r="AB28" s="343"/>
      <c r="AC28" s="343"/>
      <c r="AD28" s="342"/>
      <c r="AE28" s="343"/>
      <c r="AF28" s="343"/>
      <c r="AG28" s="343"/>
      <c r="AH28" s="342"/>
      <c r="AI28" s="343"/>
      <c r="AJ28" s="343"/>
      <c r="AK28" s="344"/>
      <c r="AL28" s="34"/>
      <c r="AM28" s="35"/>
      <c r="AN28" s="342"/>
      <c r="AO28" s="343"/>
      <c r="AP28" s="343"/>
      <c r="AQ28" s="343"/>
      <c r="AR28" s="343"/>
      <c r="AS28" s="35"/>
      <c r="AU28" s="132"/>
      <c r="AV28" s="77"/>
      <c r="AW28" s="77"/>
      <c r="AY28" s="133"/>
      <c r="AZ28" s="134" t="e">
        <f>IF(AZ17+AZ19+AZ21+AZ23+AZ25=AY27,0,ROUNDDOWN(AZ17+AZ19+AZ21+AZ23+AZ25,0))</f>
        <v>#REF!</v>
      </c>
      <c r="BA28" s="135"/>
      <c r="BB28" s="135"/>
      <c r="BC28" s="134" t="e">
        <f>IF(BC26=BB27,0,BC26)</f>
        <v>#VALUE!</v>
      </c>
      <c r="BF28" s="92">
        <v>13</v>
      </c>
      <c r="BG28" s="108">
        <f t="shared" si="1"/>
        <v>511</v>
      </c>
      <c r="BH28" s="108">
        <f t="shared" si="1"/>
        <v>527</v>
      </c>
      <c r="BI28" s="93" t="str">
        <f ca="1">IF(COUNTA(INDIRECT(ADDRESS(BG28,2)):INDIRECT(ADDRESS(BH28,2)))&gt;0,COUNTA(INDIRECT(ADDRESS(BG28,2)):INDIRECT(ADDRESS(BH28,2))),"")</f>
        <v/>
      </c>
      <c r="BJ28" s="77"/>
    </row>
    <row r="29" spans="2:74" ht="15.75" customHeight="1" x14ac:dyDescent="0.2">
      <c r="D29" s="2" t="s">
        <v>22</v>
      </c>
      <c r="AD29" s="1" t="str">
        <f>IF(AND($F26="",$V26+$V27&gt;0),"事業の種類を選択してください。","")</f>
        <v/>
      </c>
      <c r="AN29" s="339">
        <f>IF(AN26=0,0,AN26+IF(AN28=0,AN27,AN28))</f>
        <v>0</v>
      </c>
      <c r="AO29" s="339"/>
      <c r="AP29" s="339"/>
      <c r="AQ29" s="339"/>
      <c r="AR29" s="339"/>
      <c r="BF29" s="92">
        <v>14</v>
      </c>
      <c r="BG29" s="108">
        <f t="shared" si="1"/>
        <v>552</v>
      </c>
      <c r="BH29" s="108">
        <f t="shared" si="1"/>
        <v>568</v>
      </c>
      <c r="BI29" s="93" t="str">
        <f ca="1">IF(COUNTA(INDIRECT(ADDRESS(BG29,2)):INDIRECT(ADDRESS(BH29,2)))&gt;0,COUNTA(INDIRECT(ADDRESS(BG29,2)):INDIRECT(ADDRESS(BH29,2))),"")</f>
        <v/>
      </c>
      <c r="BJ29" s="77"/>
    </row>
    <row r="30" spans="2:74" ht="15" customHeight="1" x14ac:dyDescent="0.2">
      <c r="AG30" s="9"/>
      <c r="AI30" s="10" t="s">
        <v>88</v>
      </c>
      <c r="AJ30" s="568">
        <f>初期設定!C6</f>
        <v>0</v>
      </c>
      <c r="AK30" s="568"/>
      <c r="AL30" s="568"/>
      <c r="AM30" s="380" t="s">
        <v>47</v>
      </c>
      <c r="AN30" s="380"/>
      <c r="AO30" s="525">
        <f>初期設定!F6</f>
        <v>0</v>
      </c>
      <c r="AP30" s="525"/>
      <c r="AQ30" s="525"/>
      <c r="AR30" s="525"/>
      <c r="AS30" s="11" t="s">
        <v>77</v>
      </c>
      <c r="AV30" s="101"/>
      <c r="BF30" s="92">
        <v>15</v>
      </c>
      <c r="BG30" s="108">
        <f t="shared" si="1"/>
        <v>593</v>
      </c>
      <c r="BH30" s="108">
        <f t="shared" si="1"/>
        <v>609</v>
      </c>
      <c r="BI30" s="93" t="str">
        <f ca="1">IF(COUNTA(INDIRECT(ADDRESS(BG30,2)):INDIRECT(ADDRESS(BH30,2)))&gt;0,COUNTA(INDIRECT(ADDRESS(BG30,2)):INDIRECT(ADDRESS(BH30,2))),"")</f>
        <v/>
      </c>
      <c r="BJ30" s="77"/>
    </row>
    <row r="31" spans="2:74" ht="15" customHeight="1" x14ac:dyDescent="0.2">
      <c r="D31" s="476">
        <f>初期設定!E18</f>
        <v>7</v>
      </c>
      <c r="E31" s="476"/>
      <c r="F31" s="12" t="s">
        <v>0</v>
      </c>
      <c r="G31" s="476">
        <f>初期設定!G18</f>
        <v>0</v>
      </c>
      <c r="H31" s="476"/>
      <c r="I31" s="12" t="s">
        <v>1</v>
      </c>
      <c r="J31" s="476">
        <f>初期設定!J18</f>
        <v>0</v>
      </c>
      <c r="K31" s="476"/>
      <c r="L31" s="12" t="s">
        <v>23</v>
      </c>
      <c r="AG31" s="13"/>
      <c r="AI31" s="10" t="s">
        <v>89</v>
      </c>
      <c r="AJ31" s="524">
        <f>初期設定!C10</f>
        <v>0</v>
      </c>
      <c r="AK31" s="525"/>
      <c r="AL31" s="11" t="s">
        <v>47</v>
      </c>
      <c r="AM31" s="525">
        <f>初期設定!F10</f>
        <v>0</v>
      </c>
      <c r="AN31" s="525"/>
      <c r="AO31" s="11" t="s">
        <v>76</v>
      </c>
      <c r="AP31" s="525">
        <f>初期設定!I10</f>
        <v>0</v>
      </c>
      <c r="AQ31" s="525"/>
      <c r="AR31" s="525"/>
      <c r="AS31" s="11" t="s">
        <v>77</v>
      </c>
      <c r="BF31" s="92">
        <v>16</v>
      </c>
      <c r="BG31" s="108">
        <f t="shared" si="1"/>
        <v>634</v>
      </c>
      <c r="BH31" s="108">
        <f t="shared" si="1"/>
        <v>650</v>
      </c>
      <c r="BI31" s="93" t="str">
        <f ca="1">IF(COUNTA(INDIRECT(ADDRESS(BG31,2)):INDIRECT(ADDRESS(BH31,2)))&gt;0,COUNTA(INDIRECT(ADDRESS(BG31,2)):INDIRECT(ADDRESS(BH31,2))),"")</f>
        <v/>
      </c>
      <c r="BJ31" s="77"/>
    </row>
    <row r="32" spans="2:74" ht="18" customHeight="1" x14ac:dyDescent="0.2">
      <c r="D32" s="9"/>
      <c r="E32" s="9"/>
      <c r="F32" s="9"/>
      <c r="G32" s="9"/>
      <c r="AA32" s="518" t="s">
        <v>24</v>
      </c>
      <c r="AB32" s="518"/>
      <c r="AC32" s="519">
        <f>初期設定!C8</f>
        <v>0</v>
      </c>
      <c r="AD32" s="519"/>
      <c r="AE32" s="519"/>
      <c r="AF32" s="519"/>
      <c r="AG32" s="519"/>
      <c r="AH32" s="519"/>
      <c r="AI32" s="519"/>
      <c r="AJ32" s="519"/>
      <c r="AK32" s="519"/>
      <c r="AL32" s="519"/>
      <c r="AM32" s="519"/>
      <c r="AN32" s="519"/>
      <c r="AO32" s="519"/>
      <c r="AP32" s="519"/>
      <c r="AQ32" s="519"/>
      <c r="AR32" s="519"/>
      <c r="AS32" s="519"/>
      <c r="BF32" s="92">
        <v>17</v>
      </c>
      <c r="BG32" s="108">
        <f t="shared" si="1"/>
        <v>675</v>
      </c>
      <c r="BH32" s="108">
        <f t="shared" si="1"/>
        <v>691</v>
      </c>
      <c r="BI32" s="93" t="str">
        <f ca="1">IF(COUNTA(INDIRECT(ADDRESS(BG32,2)):INDIRECT(ADDRESS(BH32,2)))&gt;0,COUNTA(INDIRECT(ADDRESS(BG32,2)):INDIRECT(ADDRESS(BH32,2))),"")</f>
        <v/>
      </c>
      <c r="BJ32" s="77"/>
    </row>
    <row r="33" spans="2:62" ht="15" customHeight="1" x14ac:dyDescent="0.2">
      <c r="D33" s="9"/>
      <c r="E33" s="9"/>
      <c r="F33" s="9"/>
      <c r="G33" s="9"/>
      <c r="H33" s="3"/>
      <c r="X33" s="520" t="s">
        <v>25</v>
      </c>
      <c r="Y33" s="520"/>
      <c r="Z33" s="520"/>
      <c r="AA33" s="2"/>
      <c r="AB33" s="2"/>
      <c r="AC33" s="521"/>
      <c r="AD33" s="521"/>
      <c r="AE33" s="521"/>
      <c r="AF33" s="521"/>
      <c r="AG33" s="521"/>
      <c r="AH33" s="521"/>
      <c r="AI33" s="521"/>
      <c r="AJ33" s="521"/>
      <c r="AK33" s="521"/>
      <c r="AL33" s="521"/>
      <c r="AM33" s="521"/>
      <c r="AN33" s="521"/>
      <c r="AS33" s="14"/>
      <c r="BF33" s="92">
        <v>18</v>
      </c>
      <c r="BG33" s="108">
        <f t="shared" si="1"/>
        <v>716</v>
      </c>
      <c r="BH33" s="108">
        <f t="shared" si="1"/>
        <v>732</v>
      </c>
      <c r="BI33" s="93" t="str">
        <f ca="1">IF(COUNTA(INDIRECT(ADDRESS(BG33,2)):INDIRECT(ADDRESS(BH33,2)))&gt;0,COUNTA(INDIRECT(ADDRESS(BG33,2)):INDIRECT(ADDRESS(BH33,2))),"")</f>
        <v/>
      </c>
      <c r="BJ33" s="77"/>
    </row>
    <row r="34" spans="2:62" ht="15" customHeight="1" x14ac:dyDescent="0.2">
      <c r="D34" s="522" t="s">
        <v>130</v>
      </c>
      <c r="E34" s="522"/>
      <c r="F34" s="522"/>
      <c r="G34" s="522"/>
      <c r="H34" s="12" t="s">
        <v>26</v>
      </c>
      <c r="I34" s="12"/>
      <c r="J34" s="12"/>
      <c r="K34" s="12"/>
      <c r="L34" s="12"/>
      <c r="M34" s="12"/>
      <c r="N34" s="12"/>
      <c r="O34" s="12"/>
      <c r="P34" s="12"/>
      <c r="Q34" s="12"/>
      <c r="R34" s="15"/>
      <c r="S34" s="12"/>
      <c r="Y34" s="9"/>
      <c r="Z34" s="9"/>
      <c r="AA34" s="518" t="s">
        <v>27</v>
      </c>
      <c r="AB34" s="518"/>
      <c r="AC34" s="523" t="str">
        <f>初期設定!C4 &amp; "　" &amp;初期設定!C12 &amp; "　" &amp;初期設定!C14</f>
        <v>　　</v>
      </c>
      <c r="AD34" s="523"/>
      <c r="AE34" s="523"/>
      <c r="AF34" s="523"/>
      <c r="AG34" s="523"/>
      <c r="AH34" s="523"/>
      <c r="AI34" s="523"/>
      <c r="AJ34" s="523"/>
      <c r="AK34" s="523"/>
      <c r="AL34" s="523"/>
      <c r="AM34" s="523"/>
      <c r="AN34" s="523"/>
      <c r="AO34" s="523"/>
      <c r="AP34" s="523"/>
      <c r="AQ34" s="523"/>
      <c r="AR34" s="523"/>
      <c r="AS34" s="523"/>
      <c r="BF34" s="92">
        <v>19</v>
      </c>
      <c r="BG34" s="108">
        <f t="shared" ref="BG34:BH45" si="9">BG33+$BJ$14</f>
        <v>757</v>
      </c>
      <c r="BH34" s="108">
        <f t="shared" si="9"/>
        <v>773</v>
      </c>
      <c r="BI34" s="93" t="str">
        <f ca="1">IF(COUNTA(INDIRECT(ADDRESS(BG34,2)):INDIRECT(ADDRESS(BH34,2)))&gt;0,COUNTA(INDIRECT(ADDRESS(BG34,2)):INDIRECT(ADDRESS(BH34,2))),"")</f>
        <v/>
      </c>
      <c r="BJ34" s="77"/>
    </row>
    <row r="35" spans="2:62" ht="15" customHeight="1" x14ac:dyDescent="0.2">
      <c r="AC35" s="2"/>
      <c r="AD35" s="3" t="s">
        <v>91</v>
      </c>
      <c r="BF35" s="92">
        <v>20</v>
      </c>
      <c r="BG35" s="108">
        <f t="shared" si="9"/>
        <v>798</v>
      </c>
      <c r="BH35" s="108">
        <f t="shared" si="9"/>
        <v>814</v>
      </c>
      <c r="BI35" s="93" t="str">
        <f ca="1">IF(COUNTA(INDIRECT(ADDRESS(BG35,2)):INDIRECT(ADDRESS(BH35,2)))&gt;0,COUNTA(INDIRECT(ADDRESS(BG35,2)):INDIRECT(ADDRESS(BH35,2))),"")</f>
        <v/>
      </c>
      <c r="BJ35" s="77"/>
    </row>
    <row r="36" spans="2:62" ht="16.149999999999999" customHeight="1" x14ac:dyDescent="0.2">
      <c r="D36" s="16" t="s">
        <v>28</v>
      </c>
      <c r="E36" s="16"/>
      <c r="F36" s="2"/>
      <c r="G36" s="2"/>
      <c r="H36" s="2"/>
      <c r="I36" s="2"/>
      <c r="J36" s="2"/>
      <c r="K36" s="2"/>
      <c r="L36" s="2"/>
      <c r="M36" s="2"/>
      <c r="N36" s="2"/>
      <c r="O36" s="2"/>
      <c r="P36" s="2"/>
      <c r="Q36" s="2"/>
      <c r="R36" s="2"/>
      <c r="S36" s="2"/>
      <c r="T36" s="2"/>
      <c r="U36" s="2"/>
      <c r="V36" s="2"/>
      <c r="W36" s="2"/>
      <c r="X36" s="2"/>
      <c r="AA36" s="480" t="s">
        <v>29</v>
      </c>
      <c r="AB36" s="481"/>
      <c r="AC36" s="486" t="s">
        <v>92</v>
      </c>
      <c r="AD36" s="487"/>
      <c r="AE36" s="487"/>
      <c r="AF36" s="487"/>
      <c r="AG36" s="487"/>
      <c r="AH36" s="488"/>
      <c r="AI36" s="17"/>
      <c r="AJ36" s="492" t="s">
        <v>93</v>
      </c>
      <c r="AK36" s="492"/>
      <c r="AL36" s="492"/>
      <c r="AM36" s="492"/>
      <c r="AN36" s="492"/>
      <c r="AO36" s="20"/>
      <c r="AP36" s="494" t="s">
        <v>94</v>
      </c>
      <c r="AQ36" s="495"/>
      <c r="AR36" s="495"/>
      <c r="AS36" s="496"/>
      <c r="BF36" s="92">
        <v>21</v>
      </c>
      <c r="BG36" s="108">
        <f t="shared" si="9"/>
        <v>839</v>
      </c>
      <c r="BH36" s="108">
        <f t="shared" si="9"/>
        <v>855</v>
      </c>
      <c r="BI36" s="93" t="str">
        <f ca="1">IF(COUNTA(INDIRECT(ADDRESS(BG36,2)):INDIRECT(ADDRESS(BH36,2)))&gt;0,COUNTA(INDIRECT(ADDRESS(BG36,2)):INDIRECT(ADDRESS(BH36,2))),"")</f>
        <v/>
      </c>
      <c r="BJ36" s="77"/>
    </row>
    <row r="37" spans="2:62" ht="16.149999999999999" customHeight="1" x14ac:dyDescent="0.2">
      <c r="D37" s="62" t="s">
        <v>95</v>
      </c>
      <c r="E37" s="16"/>
      <c r="F37" s="2"/>
      <c r="G37" s="2"/>
      <c r="H37" s="2"/>
      <c r="I37" s="2"/>
      <c r="J37" s="2"/>
      <c r="K37" s="2"/>
      <c r="L37" s="2"/>
      <c r="M37" s="2"/>
      <c r="N37" s="2"/>
      <c r="O37" s="2"/>
      <c r="P37" s="2"/>
      <c r="Q37" s="2"/>
      <c r="R37" s="2"/>
      <c r="S37" s="2"/>
      <c r="T37" s="2"/>
      <c r="U37" s="2"/>
      <c r="V37" s="2"/>
      <c r="W37" s="2"/>
      <c r="X37" s="2"/>
      <c r="AA37" s="482"/>
      <c r="AB37" s="483"/>
      <c r="AC37" s="489"/>
      <c r="AD37" s="490"/>
      <c r="AE37" s="490"/>
      <c r="AF37" s="490"/>
      <c r="AG37" s="490"/>
      <c r="AH37" s="491"/>
      <c r="AI37" s="3"/>
      <c r="AJ37" s="493"/>
      <c r="AK37" s="493"/>
      <c r="AL37" s="493"/>
      <c r="AM37" s="493"/>
      <c r="AN37" s="493"/>
      <c r="AO37" s="19"/>
      <c r="AP37" s="497"/>
      <c r="AQ37" s="498"/>
      <c r="AR37" s="498"/>
      <c r="AS37" s="499"/>
      <c r="BF37" s="92">
        <v>22</v>
      </c>
      <c r="BG37" s="108">
        <f t="shared" si="9"/>
        <v>880</v>
      </c>
      <c r="BH37" s="108">
        <f t="shared" si="9"/>
        <v>896</v>
      </c>
      <c r="BI37" s="93" t="str">
        <f ca="1">IF(COUNTA(INDIRECT(ADDRESS(BG37,2)):INDIRECT(ADDRESS(BH37,2)))&gt;0,COUNTA(INDIRECT(ADDRESS(BG37,2)):INDIRECT(ADDRESS(BH37,2))),"")</f>
        <v/>
      </c>
      <c r="BJ37" s="77"/>
    </row>
    <row r="38" spans="2:62" ht="16.149999999999999" customHeight="1" x14ac:dyDescent="0.2">
      <c r="D38" s="16" t="s">
        <v>96</v>
      </c>
      <c r="E38" s="16"/>
      <c r="F38" s="2"/>
      <c r="G38" s="2"/>
      <c r="H38" s="2"/>
      <c r="I38" s="2"/>
      <c r="J38" s="2"/>
      <c r="K38" s="2"/>
      <c r="L38" s="2"/>
      <c r="M38" s="2"/>
      <c r="N38" s="2"/>
      <c r="O38" s="2"/>
      <c r="P38" s="2"/>
      <c r="Q38" s="2"/>
      <c r="R38" s="2"/>
      <c r="S38" s="2"/>
      <c r="T38" s="2"/>
      <c r="U38" s="2"/>
      <c r="V38" s="2"/>
      <c r="W38" s="2"/>
      <c r="X38" s="2"/>
      <c r="AA38" s="482"/>
      <c r="AB38" s="483"/>
      <c r="AC38" s="500"/>
      <c r="AD38" s="501"/>
      <c r="AE38" s="501"/>
      <c r="AF38" s="501"/>
      <c r="AG38" s="501"/>
      <c r="AH38" s="502"/>
      <c r="AI38" s="506"/>
      <c r="AJ38" s="507"/>
      <c r="AK38" s="507"/>
      <c r="AL38" s="507"/>
      <c r="AM38" s="507"/>
      <c r="AN38" s="507"/>
      <c r="AO38" s="508"/>
      <c r="AP38" s="512"/>
      <c r="AQ38" s="513"/>
      <c r="AR38" s="513"/>
      <c r="AS38" s="514"/>
      <c r="BF38" s="92">
        <v>23</v>
      </c>
      <c r="BG38" s="108">
        <f t="shared" si="9"/>
        <v>921</v>
      </c>
      <c r="BH38" s="108">
        <f t="shared" si="9"/>
        <v>937</v>
      </c>
      <c r="BI38" s="93" t="str">
        <f ca="1">IF(COUNTA(INDIRECT(ADDRESS(BG38,2)):INDIRECT(ADDRESS(BH38,2)))&gt;0,COUNTA(INDIRECT(ADDRESS(BG38,2)):INDIRECT(ADDRESS(BH38,2))),"")</f>
        <v/>
      </c>
      <c r="BJ38" s="77"/>
    </row>
    <row r="39" spans="2:62" ht="16.149999999999999" customHeight="1" x14ac:dyDescent="0.2">
      <c r="D39" s="18"/>
      <c r="E39" s="16"/>
      <c r="F39" s="2"/>
      <c r="G39" s="2"/>
      <c r="H39" s="2"/>
      <c r="I39" s="2"/>
      <c r="J39" s="2"/>
      <c r="K39" s="2"/>
      <c r="L39" s="2"/>
      <c r="M39" s="2"/>
      <c r="N39" s="2"/>
      <c r="O39" s="2"/>
      <c r="P39" s="2"/>
      <c r="Q39" s="2"/>
      <c r="R39" s="2"/>
      <c r="S39" s="2"/>
      <c r="T39" s="2"/>
      <c r="U39" s="2"/>
      <c r="V39" s="2"/>
      <c r="W39" s="2"/>
      <c r="X39" s="2"/>
      <c r="AA39" s="484"/>
      <c r="AB39" s="485"/>
      <c r="AC39" s="503"/>
      <c r="AD39" s="504"/>
      <c r="AE39" s="504"/>
      <c r="AF39" s="504"/>
      <c r="AG39" s="504"/>
      <c r="AH39" s="505"/>
      <c r="AI39" s="509"/>
      <c r="AJ39" s="510"/>
      <c r="AK39" s="510"/>
      <c r="AL39" s="510"/>
      <c r="AM39" s="510"/>
      <c r="AN39" s="510"/>
      <c r="AO39" s="511"/>
      <c r="AP39" s="515"/>
      <c r="AQ39" s="516"/>
      <c r="AR39" s="516"/>
      <c r="AS39" s="517"/>
      <c r="BF39" s="92">
        <v>24</v>
      </c>
      <c r="BG39" s="108">
        <f t="shared" si="9"/>
        <v>962</v>
      </c>
      <c r="BH39" s="108">
        <f t="shared" si="9"/>
        <v>978</v>
      </c>
      <c r="BI39" s="93" t="str">
        <f ca="1">IF(COUNTA(INDIRECT(ADDRESS(BG39,2)):INDIRECT(ADDRESS(BH39,2)))&gt;0,COUNTA(INDIRECT(ADDRESS(BG39,2)):INDIRECT(ADDRESS(BH39,2))),"")</f>
        <v/>
      </c>
      <c r="BJ39" s="77"/>
    </row>
    <row r="40" spans="2:62" ht="9" customHeight="1" x14ac:dyDescent="0.2">
      <c r="D40" s="18"/>
      <c r="E40" s="16"/>
      <c r="F40" s="2"/>
      <c r="G40" s="2"/>
      <c r="H40" s="2"/>
      <c r="I40" s="2"/>
      <c r="J40" s="2"/>
      <c r="K40" s="2"/>
      <c r="L40" s="2"/>
      <c r="M40" s="2"/>
      <c r="N40" s="2"/>
      <c r="O40" s="2"/>
      <c r="P40" s="2"/>
      <c r="Q40" s="2"/>
      <c r="R40" s="2"/>
      <c r="S40" s="2"/>
      <c r="T40" s="2"/>
      <c r="U40" s="2"/>
      <c r="V40" s="2"/>
      <c r="W40" s="2"/>
      <c r="X40" s="2"/>
      <c r="AA40" s="29"/>
      <c r="AB40" s="29"/>
      <c r="AC40" s="38"/>
      <c r="AD40" s="38"/>
      <c r="AE40" s="38"/>
      <c r="AF40" s="38"/>
      <c r="AG40" s="38"/>
      <c r="AH40" s="38"/>
      <c r="AI40" s="38"/>
      <c r="AJ40" s="38"/>
      <c r="AK40" s="38"/>
      <c r="AL40" s="38"/>
      <c r="AM40" s="38"/>
      <c r="AN40" s="38"/>
      <c r="AO40" s="11"/>
      <c r="AP40" s="38"/>
      <c r="AQ40" s="30"/>
      <c r="AR40" s="30"/>
      <c r="AS40" s="30"/>
      <c r="BF40" s="92">
        <v>25</v>
      </c>
      <c r="BG40" s="108">
        <f t="shared" si="9"/>
        <v>1003</v>
      </c>
      <c r="BH40" s="108">
        <f t="shared" si="9"/>
        <v>1019</v>
      </c>
      <c r="BI40" s="93" t="str">
        <f ca="1">IF(COUNTA(INDIRECT(ADDRESS(BG40,2)):INDIRECT(ADDRESS(BH40,2)))&gt;0,COUNTA(INDIRECT(ADDRESS(BG40,2)):INDIRECT(ADDRESS(BH40,2))),"")</f>
        <v/>
      </c>
      <c r="BJ40" s="77"/>
    </row>
    <row r="41" spans="2:62" ht="9" customHeight="1" x14ac:dyDescent="0.2">
      <c r="AQ41" s="31"/>
      <c r="AR41" s="31"/>
      <c r="AS41" s="31"/>
      <c r="BF41" s="92">
        <v>26</v>
      </c>
      <c r="BG41" s="108">
        <f t="shared" si="9"/>
        <v>1044</v>
      </c>
      <c r="BH41" s="108">
        <f t="shared" si="9"/>
        <v>1060</v>
      </c>
      <c r="BI41" s="93" t="str">
        <f ca="1">IF(COUNTA(INDIRECT(ADDRESS(BG41,2)):INDIRECT(ADDRESS(BH41,2)))&gt;0,COUNTA(INDIRECT(ADDRESS(BG41,2)):INDIRECT(ADDRESS(BH41,2))),"")</f>
        <v/>
      </c>
      <c r="BJ41" s="77"/>
    </row>
    <row r="42" spans="2:62" ht="7.5" customHeight="1" x14ac:dyDescent="0.2">
      <c r="X42" s="3"/>
      <c r="Y42" s="3"/>
      <c r="BF42" s="92">
        <v>27</v>
      </c>
      <c r="BG42" s="108">
        <f t="shared" si="9"/>
        <v>1085</v>
      </c>
      <c r="BH42" s="108">
        <f t="shared" si="9"/>
        <v>1101</v>
      </c>
      <c r="BI42" s="93" t="str">
        <f ca="1">IF(COUNTA(INDIRECT(ADDRESS(BG42,2)):INDIRECT(ADDRESS(BH42,2)))&gt;0,COUNTA(INDIRECT(ADDRESS(BG42,2)):INDIRECT(ADDRESS(BH42,2))),"")</f>
        <v/>
      </c>
      <c r="BJ42" s="77"/>
    </row>
    <row r="43" spans="2:62" ht="10.5" customHeight="1" x14ac:dyDescent="0.2">
      <c r="X43" s="3"/>
      <c r="Y43" s="3"/>
      <c r="BF43" s="92">
        <v>28</v>
      </c>
      <c r="BG43" s="108">
        <f t="shared" si="9"/>
        <v>1126</v>
      </c>
      <c r="BH43" s="108">
        <f t="shared" si="9"/>
        <v>1142</v>
      </c>
      <c r="BI43" s="93" t="str">
        <f ca="1">IF(COUNTA(INDIRECT(ADDRESS(BG43,2)):INDIRECT(ADDRESS(BH43,2)))&gt;0,COUNTA(INDIRECT(ADDRESS(BG43,2)):INDIRECT(ADDRESS(BH43,2))),"")</f>
        <v/>
      </c>
      <c r="BJ43" s="77"/>
    </row>
    <row r="44" spans="2:62" ht="5.25" customHeight="1" x14ac:dyDescent="0.2">
      <c r="X44" s="3"/>
      <c r="Y44" s="3"/>
      <c r="BF44" s="92">
        <v>29</v>
      </c>
      <c r="BG44" s="108">
        <f t="shared" si="9"/>
        <v>1167</v>
      </c>
      <c r="BH44" s="108">
        <f t="shared" si="9"/>
        <v>1183</v>
      </c>
      <c r="BI44" s="93" t="str">
        <f ca="1">IF(COUNTA(INDIRECT(ADDRESS(BG44,2)):INDIRECT(ADDRESS(BH44,2)))&gt;0,COUNTA(INDIRECT(ADDRESS(BG44,2)):INDIRECT(ADDRESS(BH44,2))),"")</f>
        <v/>
      </c>
      <c r="BJ44" s="77"/>
    </row>
    <row r="45" spans="2:62" ht="5.25" customHeight="1" thickBot="1" x14ac:dyDescent="0.25">
      <c r="X45" s="3"/>
      <c r="Y45" s="3"/>
      <c r="BF45" s="136">
        <v>30</v>
      </c>
      <c r="BG45" s="137">
        <f t="shared" si="9"/>
        <v>1208</v>
      </c>
      <c r="BH45" s="137">
        <f t="shared" si="9"/>
        <v>1224</v>
      </c>
      <c r="BI45" s="138" t="str">
        <f ca="1">IF(COUNTA(INDIRECT(ADDRESS(BG45,2)):INDIRECT(ADDRESS(BH45,2)))&gt;0,COUNTA(INDIRECT(ADDRESS(BG45,2)):INDIRECT(ADDRESS(BH45,2))),"")</f>
        <v/>
      </c>
      <c r="BJ45" s="77"/>
    </row>
    <row r="46" spans="2:62" ht="5.25" customHeight="1" x14ac:dyDescent="0.2">
      <c r="X46" s="3"/>
      <c r="Y46" s="3"/>
      <c r="BJ46" s="77"/>
    </row>
    <row r="47" spans="2:62" ht="5.25" customHeight="1" x14ac:dyDescent="0.2">
      <c r="X47" s="3"/>
      <c r="Y47" s="3"/>
    </row>
    <row r="48" spans="2:62" ht="17.25" customHeight="1" x14ac:dyDescent="0.2">
      <c r="B48" s="2" t="s">
        <v>35</v>
      </c>
      <c r="S48" s="9"/>
      <c r="T48" s="9"/>
      <c r="U48" s="9"/>
      <c r="V48" s="9"/>
      <c r="W48" s="9"/>
      <c r="AL48" s="21"/>
    </row>
    <row r="49" spans="2:74" ht="12.75" customHeight="1" x14ac:dyDescent="0.2">
      <c r="M49" s="22"/>
      <c r="N49" s="22"/>
      <c r="O49" s="22"/>
      <c r="P49" s="22"/>
      <c r="Q49" s="22"/>
      <c r="R49" s="22"/>
      <c r="S49" s="22"/>
      <c r="T49" s="23"/>
      <c r="U49" s="23"/>
      <c r="V49" s="23"/>
      <c r="W49" s="23"/>
      <c r="X49" s="23"/>
      <c r="Y49" s="23"/>
      <c r="Z49" s="23"/>
      <c r="AA49" s="22"/>
      <c r="AB49" s="22"/>
      <c r="AC49" s="22"/>
      <c r="AL49" s="21"/>
      <c r="AM49" s="460" t="s">
        <v>102</v>
      </c>
      <c r="AN49" s="461"/>
      <c r="AO49" s="461"/>
      <c r="AP49" s="462"/>
      <c r="AZ49" s="1"/>
    </row>
    <row r="50" spans="2:74" ht="12.75" customHeight="1" x14ac:dyDescent="0.2">
      <c r="M50" s="22"/>
      <c r="N50" s="22"/>
      <c r="O50" s="22"/>
      <c r="P50" s="22"/>
      <c r="Q50" s="22"/>
      <c r="R50" s="22"/>
      <c r="S50" s="22"/>
      <c r="T50" s="23"/>
      <c r="U50" s="23"/>
      <c r="V50" s="23"/>
      <c r="W50" s="23"/>
      <c r="X50" s="23"/>
      <c r="Y50" s="23"/>
      <c r="Z50" s="23"/>
      <c r="AA50" s="22"/>
      <c r="AB50" s="22"/>
      <c r="AC50" s="22"/>
      <c r="AL50" s="21"/>
      <c r="AM50" s="463"/>
      <c r="AN50" s="464"/>
      <c r="AO50" s="464"/>
      <c r="AP50" s="465"/>
    </row>
    <row r="51" spans="2:74" ht="12.75" customHeight="1" x14ac:dyDescent="0.2">
      <c r="M51" s="22"/>
      <c r="N51" s="22"/>
      <c r="O51" s="22"/>
      <c r="P51" s="22"/>
      <c r="Q51" s="22"/>
      <c r="R51" s="22"/>
      <c r="S51" s="22"/>
      <c r="T51" s="22"/>
      <c r="U51" s="22"/>
      <c r="V51" s="22"/>
      <c r="W51" s="22"/>
      <c r="X51" s="22"/>
      <c r="Y51" s="22"/>
      <c r="Z51" s="22"/>
      <c r="AA51" s="22"/>
      <c r="AB51" s="22"/>
      <c r="AC51" s="22"/>
      <c r="AL51" s="21"/>
      <c r="AM51" s="81"/>
      <c r="AN51" s="81"/>
    </row>
    <row r="52" spans="2:74" ht="6" customHeight="1" x14ac:dyDescent="0.2">
      <c r="M52" s="22"/>
      <c r="N52" s="22"/>
      <c r="O52" s="22"/>
      <c r="P52" s="22"/>
      <c r="Q52" s="22"/>
      <c r="R52" s="22"/>
      <c r="S52" s="22"/>
      <c r="T52" s="22"/>
      <c r="U52" s="22"/>
      <c r="V52" s="22"/>
      <c r="W52" s="22"/>
      <c r="X52" s="22"/>
      <c r="Y52" s="22"/>
      <c r="Z52" s="22"/>
      <c r="AA52" s="22"/>
      <c r="AB52" s="22"/>
      <c r="AC52" s="22"/>
      <c r="AL52" s="21"/>
      <c r="AM52" s="21"/>
    </row>
    <row r="53" spans="2:74" ht="12.75" customHeight="1" x14ac:dyDescent="0.2">
      <c r="B53" s="466" t="s">
        <v>2</v>
      </c>
      <c r="C53" s="467"/>
      <c r="D53" s="467"/>
      <c r="E53" s="467"/>
      <c r="F53" s="467"/>
      <c r="G53" s="467"/>
      <c r="H53" s="467"/>
      <c r="I53" s="467"/>
      <c r="J53" s="469" t="s">
        <v>10</v>
      </c>
      <c r="K53" s="469"/>
      <c r="L53" s="41" t="s">
        <v>3</v>
      </c>
      <c r="M53" s="469" t="s">
        <v>11</v>
      </c>
      <c r="N53" s="469"/>
      <c r="O53" s="470" t="s">
        <v>12</v>
      </c>
      <c r="P53" s="469"/>
      <c r="Q53" s="469"/>
      <c r="R53" s="469"/>
      <c r="S53" s="469"/>
      <c r="T53" s="469"/>
      <c r="U53" s="469" t="s">
        <v>13</v>
      </c>
      <c r="V53" s="469"/>
      <c r="W53" s="469"/>
      <c r="AD53" s="11"/>
      <c r="AE53" s="11"/>
      <c r="AF53" s="11"/>
      <c r="AG53" s="11"/>
      <c r="AH53" s="11"/>
      <c r="AI53" s="11"/>
      <c r="AJ53" s="11"/>
      <c r="AL53" s="471"/>
      <c r="AM53" s="472"/>
      <c r="AN53" s="406" t="s">
        <v>4</v>
      </c>
      <c r="AO53" s="406"/>
      <c r="AP53" s="472"/>
      <c r="AQ53" s="472"/>
      <c r="AR53" s="406" t="s">
        <v>5</v>
      </c>
      <c r="AS53" s="407"/>
    </row>
    <row r="54" spans="2:74" ht="13.9" customHeight="1" x14ac:dyDescent="0.2">
      <c r="B54" s="467"/>
      <c r="C54" s="467"/>
      <c r="D54" s="467"/>
      <c r="E54" s="467"/>
      <c r="F54" s="467"/>
      <c r="G54" s="467"/>
      <c r="H54" s="467"/>
      <c r="I54" s="467"/>
      <c r="J54" s="412" t="s">
        <v>118</v>
      </c>
      <c r="K54" s="414" t="s">
        <v>118</v>
      </c>
      <c r="L54" s="417" t="s">
        <v>118</v>
      </c>
      <c r="M54" s="420" t="s">
        <v>122</v>
      </c>
      <c r="N54" s="414" t="s">
        <v>124</v>
      </c>
      <c r="O54" s="420" t="s">
        <v>126</v>
      </c>
      <c r="P54" s="423" t="s">
        <v>120</v>
      </c>
      <c r="Q54" s="423" t="s">
        <v>128</v>
      </c>
      <c r="R54" s="423" t="s">
        <v>122</v>
      </c>
      <c r="S54" s="423" t="s">
        <v>118</v>
      </c>
      <c r="T54" s="414" t="s">
        <v>124</v>
      </c>
      <c r="U54" s="477">
        <f>U10</f>
        <v>0</v>
      </c>
      <c r="V54" s="478">
        <f t="shared" ref="V54:W54" si="10">V10</f>
        <v>0</v>
      </c>
      <c r="W54" s="479">
        <f t="shared" si="10"/>
        <v>0</v>
      </c>
      <c r="AD54" s="11"/>
      <c r="AE54" s="11"/>
      <c r="AF54" s="11"/>
      <c r="AG54" s="11"/>
      <c r="AH54" s="11"/>
      <c r="AI54" s="11"/>
      <c r="AJ54" s="11"/>
      <c r="AL54" s="473"/>
      <c r="AM54" s="474"/>
      <c r="AN54" s="408"/>
      <c r="AO54" s="408"/>
      <c r="AP54" s="474"/>
      <c r="AQ54" s="474"/>
      <c r="AR54" s="408"/>
      <c r="AS54" s="409"/>
    </row>
    <row r="55" spans="2:74" ht="9" customHeight="1" x14ac:dyDescent="0.2">
      <c r="B55" s="467"/>
      <c r="C55" s="467"/>
      <c r="D55" s="467"/>
      <c r="E55" s="467"/>
      <c r="F55" s="467"/>
      <c r="G55" s="467"/>
      <c r="H55" s="467"/>
      <c r="I55" s="467"/>
      <c r="J55" s="413"/>
      <c r="K55" s="415"/>
      <c r="L55" s="418"/>
      <c r="M55" s="421"/>
      <c r="N55" s="415"/>
      <c r="O55" s="421"/>
      <c r="P55" s="424"/>
      <c r="Q55" s="424"/>
      <c r="R55" s="424"/>
      <c r="S55" s="424"/>
      <c r="T55" s="415"/>
      <c r="U55" s="421"/>
      <c r="V55" s="424"/>
      <c r="W55" s="415"/>
      <c r="AD55" s="11"/>
      <c r="AE55" s="11"/>
      <c r="AF55" s="11"/>
      <c r="AG55" s="11"/>
      <c r="AH55" s="11"/>
      <c r="AI55" s="11"/>
      <c r="AJ55" s="11"/>
      <c r="AL55" s="475"/>
      <c r="AM55" s="476"/>
      <c r="AN55" s="410"/>
      <c r="AO55" s="410"/>
      <c r="AP55" s="476"/>
      <c r="AQ55" s="476"/>
      <c r="AR55" s="410"/>
      <c r="AS55" s="411"/>
    </row>
    <row r="56" spans="2:74" ht="6" customHeight="1" x14ac:dyDescent="0.2">
      <c r="B56" s="468"/>
      <c r="C56" s="468"/>
      <c r="D56" s="468"/>
      <c r="E56" s="468"/>
      <c r="F56" s="468"/>
      <c r="G56" s="468"/>
      <c r="H56" s="468"/>
      <c r="I56" s="468"/>
      <c r="J56" s="413"/>
      <c r="K56" s="416"/>
      <c r="L56" s="419"/>
      <c r="M56" s="422"/>
      <c r="N56" s="416"/>
      <c r="O56" s="422"/>
      <c r="P56" s="425"/>
      <c r="Q56" s="425"/>
      <c r="R56" s="425"/>
      <c r="S56" s="425"/>
      <c r="T56" s="416"/>
      <c r="U56" s="422"/>
      <c r="V56" s="425"/>
      <c r="W56" s="416"/>
    </row>
    <row r="57" spans="2:74" ht="15" customHeight="1" x14ac:dyDescent="0.2">
      <c r="B57" s="391" t="s">
        <v>36</v>
      </c>
      <c r="C57" s="392"/>
      <c r="D57" s="392"/>
      <c r="E57" s="392"/>
      <c r="F57" s="392"/>
      <c r="G57" s="392"/>
      <c r="H57" s="392"/>
      <c r="I57" s="393"/>
      <c r="J57" s="391" t="s">
        <v>6</v>
      </c>
      <c r="K57" s="392"/>
      <c r="L57" s="392"/>
      <c r="M57" s="392"/>
      <c r="N57" s="400"/>
      <c r="O57" s="403" t="s">
        <v>37</v>
      </c>
      <c r="P57" s="392"/>
      <c r="Q57" s="392"/>
      <c r="R57" s="392"/>
      <c r="S57" s="392"/>
      <c r="T57" s="392"/>
      <c r="U57" s="393"/>
      <c r="V57" s="42" t="s">
        <v>30</v>
      </c>
      <c r="W57" s="43"/>
      <c r="X57" s="43"/>
      <c r="Y57" s="426" t="s">
        <v>83</v>
      </c>
      <c r="Z57" s="426"/>
      <c r="AA57" s="426"/>
      <c r="AB57" s="426"/>
      <c r="AC57" s="426"/>
      <c r="AD57" s="426"/>
      <c r="AE57" s="426"/>
      <c r="AF57" s="426"/>
      <c r="AG57" s="426"/>
      <c r="AH57" s="426"/>
      <c r="AI57" s="43"/>
      <c r="AJ57" s="43"/>
      <c r="AK57" s="44"/>
      <c r="AL57" s="427" t="s">
        <v>48</v>
      </c>
      <c r="AM57" s="427"/>
      <c r="AN57" s="428" t="s">
        <v>46</v>
      </c>
      <c r="AO57" s="428"/>
      <c r="AP57" s="428"/>
      <c r="AQ57" s="428"/>
      <c r="AR57" s="428"/>
      <c r="AS57" s="429"/>
    </row>
    <row r="58" spans="2:74" ht="13.9" customHeight="1" x14ac:dyDescent="0.2">
      <c r="B58" s="394"/>
      <c r="C58" s="395"/>
      <c r="D58" s="395"/>
      <c r="E58" s="395"/>
      <c r="F58" s="395"/>
      <c r="G58" s="395"/>
      <c r="H58" s="395"/>
      <c r="I58" s="396"/>
      <c r="J58" s="394"/>
      <c r="K58" s="395"/>
      <c r="L58" s="395"/>
      <c r="M58" s="395"/>
      <c r="N58" s="401"/>
      <c r="O58" s="404"/>
      <c r="P58" s="395"/>
      <c r="Q58" s="395"/>
      <c r="R58" s="395"/>
      <c r="S58" s="395"/>
      <c r="T58" s="395"/>
      <c r="U58" s="396"/>
      <c r="V58" s="430" t="s">
        <v>7</v>
      </c>
      <c r="W58" s="431"/>
      <c r="X58" s="431"/>
      <c r="Y58" s="432"/>
      <c r="Z58" s="436" t="s">
        <v>16</v>
      </c>
      <c r="AA58" s="437"/>
      <c r="AB58" s="437"/>
      <c r="AC58" s="438"/>
      <c r="AD58" s="442" t="s">
        <v>17</v>
      </c>
      <c r="AE58" s="443"/>
      <c r="AF58" s="443"/>
      <c r="AG58" s="444"/>
      <c r="AH58" s="448" t="s">
        <v>41</v>
      </c>
      <c r="AI58" s="449"/>
      <c r="AJ58" s="449"/>
      <c r="AK58" s="450"/>
      <c r="AL58" s="454" t="s">
        <v>49</v>
      </c>
      <c r="AM58" s="454"/>
      <c r="AN58" s="456" t="s">
        <v>19</v>
      </c>
      <c r="AO58" s="457"/>
      <c r="AP58" s="457"/>
      <c r="AQ58" s="457"/>
      <c r="AR58" s="458"/>
      <c r="AS58" s="459"/>
      <c r="AY58" s="84" t="s">
        <v>67</v>
      </c>
      <c r="AZ58" s="84" t="s">
        <v>67</v>
      </c>
      <c r="BA58" s="84" t="s">
        <v>65</v>
      </c>
      <c r="BB58" s="387" t="s">
        <v>66</v>
      </c>
      <c r="BC58" s="388"/>
    </row>
    <row r="59" spans="2:74" ht="13.9" customHeight="1" x14ac:dyDescent="0.2">
      <c r="B59" s="397"/>
      <c r="C59" s="398"/>
      <c r="D59" s="398"/>
      <c r="E59" s="398"/>
      <c r="F59" s="398"/>
      <c r="G59" s="398"/>
      <c r="H59" s="398"/>
      <c r="I59" s="399"/>
      <c r="J59" s="397"/>
      <c r="K59" s="398"/>
      <c r="L59" s="398"/>
      <c r="M59" s="398"/>
      <c r="N59" s="402"/>
      <c r="O59" s="405"/>
      <c r="P59" s="398"/>
      <c r="Q59" s="398"/>
      <c r="R59" s="398"/>
      <c r="S59" s="398"/>
      <c r="T59" s="398"/>
      <c r="U59" s="399"/>
      <c r="V59" s="433"/>
      <c r="W59" s="434"/>
      <c r="X59" s="434"/>
      <c r="Y59" s="435"/>
      <c r="Z59" s="439"/>
      <c r="AA59" s="440"/>
      <c r="AB59" s="440"/>
      <c r="AC59" s="441"/>
      <c r="AD59" s="445"/>
      <c r="AE59" s="446"/>
      <c r="AF59" s="446"/>
      <c r="AG59" s="447"/>
      <c r="AH59" s="451"/>
      <c r="AI59" s="452"/>
      <c r="AJ59" s="452"/>
      <c r="AK59" s="453"/>
      <c r="AL59" s="455"/>
      <c r="AM59" s="455"/>
      <c r="AN59" s="389"/>
      <c r="AO59" s="389"/>
      <c r="AP59" s="389"/>
      <c r="AQ59" s="389"/>
      <c r="AR59" s="389"/>
      <c r="AS59" s="390"/>
      <c r="AY59" s="89"/>
      <c r="AZ59" s="90" t="s">
        <v>62</v>
      </c>
      <c r="BA59" s="90" t="s">
        <v>64</v>
      </c>
      <c r="BB59" s="91" t="s">
        <v>63</v>
      </c>
      <c r="BC59" s="90" t="s">
        <v>62</v>
      </c>
      <c r="BL59" s="77" t="s">
        <v>68</v>
      </c>
      <c r="BM59" s="77" t="s">
        <v>42</v>
      </c>
    </row>
    <row r="60" spans="2:74" ht="18" customHeight="1" x14ac:dyDescent="0.2">
      <c r="B60" s="369"/>
      <c r="C60" s="370"/>
      <c r="D60" s="370"/>
      <c r="E60" s="370"/>
      <c r="F60" s="370"/>
      <c r="G60" s="370"/>
      <c r="H60" s="370"/>
      <c r="I60" s="371"/>
      <c r="J60" s="369"/>
      <c r="K60" s="370"/>
      <c r="L60" s="370"/>
      <c r="M60" s="370"/>
      <c r="N60" s="375"/>
      <c r="O60" s="65"/>
      <c r="P60" s="48" t="s">
        <v>31</v>
      </c>
      <c r="Q60" s="67"/>
      <c r="R60" s="48" t="s">
        <v>1</v>
      </c>
      <c r="S60" s="69"/>
      <c r="T60" s="377" t="s">
        <v>113</v>
      </c>
      <c r="U60" s="377"/>
      <c r="V60" s="378"/>
      <c r="W60" s="379"/>
      <c r="X60" s="379"/>
      <c r="Y60" s="49" t="s">
        <v>8</v>
      </c>
      <c r="Z60" s="139"/>
      <c r="AA60" s="140"/>
      <c r="AB60" s="140"/>
      <c r="AC60" s="141" t="s">
        <v>8</v>
      </c>
      <c r="AD60" s="139"/>
      <c r="AE60" s="140"/>
      <c r="AF60" s="140"/>
      <c r="AG60" s="142" t="s">
        <v>8</v>
      </c>
      <c r="AH60" s="365"/>
      <c r="AI60" s="366"/>
      <c r="AJ60" s="366"/>
      <c r="AK60" s="367"/>
      <c r="AL60" s="50"/>
      <c r="AM60" s="53"/>
      <c r="AN60" s="365"/>
      <c r="AO60" s="366"/>
      <c r="AP60" s="366"/>
      <c r="AQ60" s="366"/>
      <c r="AR60" s="366"/>
      <c r="AS60" s="142" t="s">
        <v>8</v>
      </c>
      <c r="AV60" s="101" t="str">
        <f>IF(OR(O60="",Q60=""),"", IF(O60&lt;20,DATE(O60+118,Q60,IF(S60="",1,S60)),DATE(O60+88,Q60,IF(S60="",1,S60))))</f>
        <v/>
      </c>
      <c r="AW60" s="102" t="e">
        <f>IF(AV60&lt;=#REF!,"昔",IF(AV60&lt;=#REF!,"上",IF(AV60&lt;=#REF!,"中","下")))</f>
        <v>#REF!</v>
      </c>
      <c r="AX60" s="9" t="e">
        <f>IF(AV60&lt;=#REF!,5,IF(AV60&lt;=#REF!,7,IF(AV60&lt;=#REF!,9,11)))</f>
        <v>#REF!</v>
      </c>
      <c r="AY60" s="103"/>
      <c r="AZ60" s="104"/>
      <c r="BA60" s="105">
        <f>AN60</f>
        <v>0</v>
      </c>
      <c r="BB60" s="104"/>
      <c r="BC60" s="104"/>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36【機械装置組立又は据付の事業(組立又は取付)】(入力用)'!O60,VALUE(概算年度)='36【機械装置組立又は据付の事業(組立又は取付)】(入力用)'!O61),IF('36【機械装置組立又は据付の事業(組立又は取付)】(入力用)'!Q60=1,1,IF('36【機械装置組立又は据付の事業(組立又は取付)】(入力用)'!Q60=2,2,IF('36【機械装置組立又は据付の事業(組立又は取付)】(入力用)'!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2">
      <c r="B61" s="372"/>
      <c r="C61" s="373"/>
      <c r="D61" s="373"/>
      <c r="E61" s="373"/>
      <c r="F61" s="373"/>
      <c r="G61" s="373"/>
      <c r="H61" s="373"/>
      <c r="I61" s="374"/>
      <c r="J61" s="372"/>
      <c r="K61" s="373"/>
      <c r="L61" s="373"/>
      <c r="M61" s="373"/>
      <c r="N61" s="376"/>
      <c r="O61" s="66"/>
      <c r="P61" s="11" t="s">
        <v>0</v>
      </c>
      <c r="Q61" s="68"/>
      <c r="R61" s="11" t="s">
        <v>1</v>
      </c>
      <c r="S61" s="70"/>
      <c r="T61" s="380" t="s">
        <v>21</v>
      </c>
      <c r="U61" s="380"/>
      <c r="V61" s="381"/>
      <c r="W61" s="382"/>
      <c r="X61" s="382"/>
      <c r="Y61" s="383"/>
      <c r="Z61" s="384"/>
      <c r="AA61" s="385"/>
      <c r="AB61" s="385"/>
      <c r="AC61" s="385"/>
      <c r="AD61" s="384"/>
      <c r="AE61" s="385"/>
      <c r="AF61" s="385"/>
      <c r="AG61" s="386"/>
      <c r="AH61" s="341">
        <f>V61+Z61-AD61</f>
        <v>0</v>
      </c>
      <c r="AI61" s="341"/>
      <c r="AJ61" s="341"/>
      <c r="AK61" s="368"/>
      <c r="AL61" s="345" t="str">
        <f>IF(AH61&gt;0,0.38,"")</f>
        <v/>
      </c>
      <c r="AM61" s="346"/>
      <c r="AN61" s="342">
        <f>INT(AH61*0.38)</f>
        <v>0</v>
      </c>
      <c r="AO61" s="343"/>
      <c r="AP61" s="343"/>
      <c r="AQ61" s="343"/>
      <c r="AR61" s="343"/>
      <c r="AS61" s="35"/>
      <c r="AV61" s="101"/>
      <c r="AW61" s="102"/>
      <c r="AY61" s="111">
        <f>AH61</f>
        <v>0</v>
      </c>
      <c r="AZ61" s="112" t="e">
        <f>IF(AV60&lt;=#REF!,AH61,IF(AND(AV60&gt;=#REF!,AV60&lt;=#REF!),AH61*105/108,AH61))</f>
        <v>#REF!</v>
      </c>
      <c r="BA61" s="90"/>
      <c r="BB61" s="112" t="e">
        <f>IF($AL61="賃金で算定",0,INT(AY61*$AL61/100))</f>
        <v>#VALUE!</v>
      </c>
      <c r="BC61" s="112" t="e">
        <f>IF(AY61=AZ61,BB61,AZ61*$AL61/100)</f>
        <v>#REF!</v>
      </c>
      <c r="BL61" s="77" t="e">
        <f>IF(AY61=AZ61,0,1)</f>
        <v>#REF!</v>
      </c>
      <c r="BM61" s="77" t="e">
        <f>IF(BL61=1,AL61,"")</f>
        <v>#REF!</v>
      </c>
    </row>
    <row r="62" spans="2:74" ht="18" customHeight="1" x14ac:dyDescent="0.2">
      <c r="B62" s="369"/>
      <c r="C62" s="370"/>
      <c r="D62" s="370"/>
      <c r="E62" s="370"/>
      <c r="F62" s="370"/>
      <c r="G62" s="370"/>
      <c r="H62" s="370"/>
      <c r="I62" s="371"/>
      <c r="J62" s="369"/>
      <c r="K62" s="370"/>
      <c r="L62" s="370"/>
      <c r="M62" s="370"/>
      <c r="N62" s="375"/>
      <c r="O62" s="65"/>
      <c r="P62" s="48" t="s">
        <v>31</v>
      </c>
      <c r="Q62" s="67"/>
      <c r="R62" s="48" t="s">
        <v>1</v>
      </c>
      <c r="S62" s="69"/>
      <c r="T62" s="377" t="s">
        <v>113</v>
      </c>
      <c r="U62" s="377"/>
      <c r="V62" s="378"/>
      <c r="W62" s="379"/>
      <c r="X62" s="379"/>
      <c r="Y62" s="54"/>
      <c r="Z62" s="55"/>
      <c r="AA62" s="56"/>
      <c r="AB62" s="56"/>
      <c r="AC62" s="54"/>
      <c r="AD62" s="55"/>
      <c r="AE62" s="56"/>
      <c r="AF62" s="56"/>
      <c r="AG62" s="145"/>
      <c r="AH62" s="365"/>
      <c r="AI62" s="366"/>
      <c r="AJ62" s="366"/>
      <c r="AK62" s="367"/>
      <c r="AL62" s="152"/>
      <c r="AM62" s="153"/>
      <c r="AN62" s="365"/>
      <c r="AO62" s="366"/>
      <c r="AP62" s="366"/>
      <c r="AQ62" s="366"/>
      <c r="AR62" s="366"/>
      <c r="AS62" s="58"/>
      <c r="AV62" s="101" t="str">
        <f>IF(OR(O62="",Q62=""),"", IF(O62&lt;20,DATE(O62+118,Q62,IF(S62="",1,S62)),DATE(O62+88,Q62,IF(S62="",1,S62))))</f>
        <v/>
      </c>
      <c r="AW62" s="102" t="e">
        <f>IF(AV62&lt;=#REF!,"昔",IF(AV62&lt;=#REF!,"上",IF(AV62&lt;=#REF!,"中","下")))</f>
        <v>#REF!</v>
      </c>
      <c r="AX62" s="9" t="e">
        <f>IF(AV62&lt;=#REF!,5,IF(AV62&lt;=#REF!,7,IF(AV62&lt;=#REF!,9,11)))</f>
        <v>#REF!</v>
      </c>
      <c r="AY62" s="103"/>
      <c r="AZ62" s="104"/>
      <c r="BA62" s="105">
        <f t="shared" ref="BA62" si="11">AN62</f>
        <v>0</v>
      </c>
      <c r="BB62" s="104"/>
      <c r="BC62" s="104"/>
      <c r="BL62" s="77"/>
      <c r="BM62" s="77"/>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36【機械装置組立又は据付の事業(組立又は取付)】(入力用)'!O62,VALUE(概算年度)='36【機械装置組立又は据付の事業(組立又は取付)】(入力用)'!O63),IF('36【機械装置組立又は据付の事業(組立又は取付)】(入力用)'!Q62=1,1,IF('36【機械装置組立又は据付の事業(組立又は取付)】(入力用)'!Q62=2,2,IF('36【機械装置組立又は据付の事業(組立又は取付)】(入力用)'!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2">
      <c r="B63" s="372"/>
      <c r="C63" s="373"/>
      <c r="D63" s="373"/>
      <c r="E63" s="373"/>
      <c r="F63" s="373"/>
      <c r="G63" s="373"/>
      <c r="H63" s="373"/>
      <c r="I63" s="374"/>
      <c r="J63" s="372"/>
      <c r="K63" s="373"/>
      <c r="L63" s="373"/>
      <c r="M63" s="373"/>
      <c r="N63" s="376"/>
      <c r="O63" s="66"/>
      <c r="P63" s="11" t="s">
        <v>0</v>
      </c>
      <c r="Q63" s="68"/>
      <c r="R63" s="11" t="s">
        <v>1</v>
      </c>
      <c r="S63" s="70"/>
      <c r="T63" s="380" t="s">
        <v>21</v>
      </c>
      <c r="U63" s="380"/>
      <c r="V63" s="381"/>
      <c r="W63" s="382"/>
      <c r="X63" s="382"/>
      <c r="Y63" s="383"/>
      <c r="Z63" s="384"/>
      <c r="AA63" s="385"/>
      <c r="AB63" s="385"/>
      <c r="AC63" s="385"/>
      <c r="AD63" s="384"/>
      <c r="AE63" s="385"/>
      <c r="AF63" s="385"/>
      <c r="AG63" s="386"/>
      <c r="AH63" s="341">
        <f>V63+Z63-AD63</f>
        <v>0</v>
      </c>
      <c r="AI63" s="341"/>
      <c r="AJ63" s="341"/>
      <c r="AK63" s="368"/>
      <c r="AL63" s="345" t="str">
        <f>IF(AH63&gt;0,0.38,"")</f>
        <v/>
      </c>
      <c r="AM63" s="346"/>
      <c r="AN63" s="342">
        <f>INT(AH63*0.38)</f>
        <v>0</v>
      </c>
      <c r="AO63" s="343"/>
      <c r="AP63" s="343"/>
      <c r="AQ63" s="343"/>
      <c r="AR63" s="343"/>
      <c r="AS63" s="35"/>
      <c r="AV63" s="101"/>
      <c r="AW63" s="102"/>
      <c r="AY63" s="111">
        <f t="shared" ref="AY63" si="12">AH63</f>
        <v>0</v>
      </c>
      <c r="AZ63" s="112" t="e">
        <f>IF(AV62&lt;=#REF!,AH63,IF(AND(AV62&gt;=#REF!,AV62&lt;=#REF!),AH63*105/108,AH63))</f>
        <v>#REF!</v>
      </c>
      <c r="BA63" s="90"/>
      <c r="BB63" s="112" t="e">
        <f t="shared" ref="BB63" si="13">IF($AL63="賃金で算定",0,INT(AY63*$AL63/100))</f>
        <v>#VALUE!</v>
      </c>
      <c r="BC63" s="112" t="e">
        <f>IF(AY63=AZ63,BB63,AZ63*$AL63/100)</f>
        <v>#REF!</v>
      </c>
      <c r="BL63" s="77" t="e">
        <f>IF(AY63=AZ63,0,1)</f>
        <v>#REF!</v>
      </c>
      <c r="BM63" s="77" t="e">
        <f>IF(BL63=1,AL63,"")</f>
        <v>#REF!</v>
      </c>
    </row>
    <row r="64" spans="2:74" ht="18" customHeight="1" x14ac:dyDescent="0.2">
      <c r="B64" s="369"/>
      <c r="C64" s="370"/>
      <c r="D64" s="370"/>
      <c r="E64" s="370"/>
      <c r="F64" s="370"/>
      <c r="G64" s="370"/>
      <c r="H64" s="370"/>
      <c r="I64" s="371"/>
      <c r="J64" s="369"/>
      <c r="K64" s="370"/>
      <c r="L64" s="370"/>
      <c r="M64" s="370"/>
      <c r="N64" s="375"/>
      <c r="O64" s="65"/>
      <c r="P64" s="48" t="s">
        <v>31</v>
      </c>
      <c r="Q64" s="67"/>
      <c r="R64" s="48" t="s">
        <v>1</v>
      </c>
      <c r="S64" s="69"/>
      <c r="T64" s="377" t="s">
        <v>113</v>
      </c>
      <c r="U64" s="377"/>
      <c r="V64" s="378"/>
      <c r="W64" s="379"/>
      <c r="X64" s="379"/>
      <c r="Y64" s="54"/>
      <c r="Z64" s="55"/>
      <c r="AA64" s="56"/>
      <c r="AB64" s="56"/>
      <c r="AC64" s="54"/>
      <c r="AD64" s="55"/>
      <c r="AE64" s="56"/>
      <c r="AF64" s="56"/>
      <c r="AG64" s="145"/>
      <c r="AH64" s="365"/>
      <c r="AI64" s="366"/>
      <c r="AJ64" s="366"/>
      <c r="AK64" s="367"/>
      <c r="AL64" s="152"/>
      <c r="AM64" s="153"/>
      <c r="AN64" s="365"/>
      <c r="AO64" s="366"/>
      <c r="AP64" s="366"/>
      <c r="AQ64" s="366"/>
      <c r="AR64" s="366"/>
      <c r="AS64" s="58"/>
      <c r="AV64" s="101" t="str">
        <f>IF(OR(O64="",Q64=""),"", IF(O64&lt;20,DATE(O64+118,Q64,IF(S64="",1,S64)),DATE(O64+88,Q64,IF(S64="",1,S64))))</f>
        <v/>
      </c>
      <c r="AW64" s="102" t="e">
        <f>IF(AV64&lt;=#REF!,"昔",IF(AV64&lt;=#REF!,"上",IF(AV64&lt;=#REF!,"中","下")))</f>
        <v>#REF!</v>
      </c>
      <c r="AX64" s="9" t="e">
        <f>IF(AV64&lt;=#REF!,5,IF(AV64&lt;=#REF!,7,IF(AV64&lt;=#REF!,9,11)))</f>
        <v>#REF!</v>
      </c>
      <c r="AY64" s="103"/>
      <c r="AZ64" s="104"/>
      <c r="BA64" s="105">
        <f t="shared" ref="BA64" si="14">AN64</f>
        <v>0</v>
      </c>
      <c r="BB64" s="104"/>
      <c r="BC64" s="104"/>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36【機械装置組立又は据付の事業(組立又は取付)】(入力用)'!O64,VALUE(概算年度)='36【機械装置組立又は据付の事業(組立又は取付)】(入力用)'!O65),IF('36【機械装置組立又は据付の事業(組立又は取付)】(入力用)'!Q64=1,1,IF('36【機械装置組立又は据付の事業(組立又は取付)】(入力用)'!Q64=2,2,IF('36【機械装置組立又は据付の事業(組立又は取付)】(入力用)'!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2">
      <c r="B65" s="372"/>
      <c r="C65" s="373"/>
      <c r="D65" s="373"/>
      <c r="E65" s="373"/>
      <c r="F65" s="373"/>
      <c r="G65" s="373"/>
      <c r="H65" s="373"/>
      <c r="I65" s="374"/>
      <c r="J65" s="372"/>
      <c r="K65" s="373"/>
      <c r="L65" s="373"/>
      <c r="M65" s="373"/>
      <c r="N65" s="376"/>
      <c r="O65" s="66"/>
      <c r="P65" s="11" t="s">
        <v>0</v>
      </c>
      <c r="Q65" s="68"/>
      <c r="R65" s="11" t="s">
        <v>1</v>
      </c>
      <c r="S65" s="70"/>
      <c r="T65" s="380" t="s">
        <v>21</v>
      </c>
      <c r="U65" s="380"/>
      <c r="V65" s="381"/>
      <c r="W65" s="382"/>
      <c r="X65" s="382"/>
      <c r="Y65" s="383"/>
      <c r="Z65" s="381"/>
      <c r="AA65" s="382"/>
      <c r="AB65" s="382"/>
      <c r="AC65" s="382"/>
      <c r="AD65" s="381"/>
      <c r="AE65" s="382"/>
      <c r="AF65" s="382"/>
      <c r="AG65" s="383"/>
      <c r="AH65" s="341">
        <f>V65+Z65-AD65</f>
        <v>0</v>
      </c>
      <c r="AI65" s="341"/>
      <c r="AJ65" s="341"/>
      <c r="AK65" s="368"/>
      <c r="AL65" s="345" t="str">
        <f>IF(AH65&gt;0,0.38,"")</f>
        <v/>
      </c>
      <c r="AM65" s="346"/>
      <c r="AN65" s="342">
        <f>INT(AH65*0.38)</f>
        <v>0</v>
      </c>
      <c r="AO65" s="343"/>
      <c r="AP65" s="343"/>
      <c r="AQ65" s="343"/>
      <c r="AR65" s="343"/>
      <c r="AS65" s="35"/>
      <c r="AV65" s="101"/>
      <c r="AW65" s="102"/>
      <c r="AY65" s="111">
        <f t="shared" ref="AY65" si="15">AH65</f>
        <v>0</v>
      </c>
      <c r="AZ65" s="112" t="e">
        <f>IF(AV64&lt;=#REF!,AH65,IF(AND(AV64&gt;=#REF!,AV64&lt;=#REF!),AH65*105/108,AH65))</f>
        <v>#REF!</v>
      </c>
      <c r="BA65" s="90"/>
      <c r="BB65" s="112" t="e">
        <f t="shared" ref="BB65" si="16">IF($AL65="賃金で算定",0,INT(AY65*$AL65/100))</f>
        <v>#VALUE!</v>
      </c>
      <c r="BC65" s="112" t="e">
        <f>IF(AY65=AZ65,BB65,AZ65*$AL65/100)</f>
        <v>#REF!</v>
      </c>
      <c r="BL65" s="77" t="e">
        <f>IF(AY65=AZ65,0,1)</f>
        <v>#REF!</v>
      </c>
      <c r="BM65" s="77" t="e">
        <f>IF(BL65=1,AL65,"")</f>
        <v>#REF!</v>
      </c>
    </row>
    <row r="66" spans="2:74" ht="18" customHeight="1" x14ac:dyDescent="0.2">
      <c r="B66" s="369"/>
      <c r="C66" s="370"/>
      <c r="D66" s="370"/>
      <c r="E66" s="370"/>
      <c r="F66" s="370"/>
      <c r="G66" s="370"/>
      <c r="H66" s="370"/>
      <c r="I66" s="371"/>
      <c r="J66" s="369"/>
      <c r="K66" s="370"/>
      <c r="L66" s="370"/>
      <c r="M66" s="370"/>
      <c r="N66" s="375"/>
      <c r="O66" s="65"/>
      <c r="P66" s="48" t="s">
        <v>31</v>
      </c>
      <c r="Q66" s="67"/>
      <c r="R66" s="48" t="s">
        <v>1</v>
      </c>
      <c r="S66" s="69"/>
      <c r="T66" s="377" t="s">
        <v>113</v>
      </c>
      <c r="U66" s="377"/>
      <c r="V66" s="378"/>
      <c r="W66" s="379"/>
      <c r="X66" s="379"/>
      <c r="Y66" s="25"/>
      <c r="Z66" s="59"/>
      <c r="AA66" s="36"/>
      <c r="AB66" s="36"/>
      <c r="AC66" s="25"/>
      <c r="AD66" s="59"/>
      <c r="AE66" s="36"/>
      <c r="AF66" s="36"/>
      <c r="AG66" s="147"/>
      <c r="AH66" s="365"/>
      <c r="AI66" s="366"/>
      <c r="AJ66" s="366"/>
      <c r="AK66" s="367"/>
      <c r="AL66" s="152"/>
      <c r="AM66" s="153"/>
      <c r="AN66" s="365"/>
      <c r="AO66" s="366"/>
      <c r="AP66" s="366"/>
      <c r="AQ66" s="366"/>
      <c r="AR66" s="366"/>
      <c r="AS66" s="58"/>
      <c r="AV66" s="101" t="str">
        <f>IF(OR(O66="",Q66=""),"", IF(O66&lt;20,DATE(O66+118,Q66,IF(S66="",1,S66)),DATE(O66+88,Q66,IF(S66="",1,S66))))</f>
        <v/>
      </c>
      <c r="AW66" s="102" t="e">
        <f>IF(AV66&lt;=#REF!,"昔",IF(AV66&lt;=#REF!,"上",IF(AV66&lt;=#REF!,"中","下")))</f>
        <v>#REF!</v>
      </c>
      <c r="AX66" s="9" t="e">
        <f>IF(AV66&lt;=#REF!,5,IF(AV66&lt;=#REF!,7,IF(AV66&lt;=#REF!,9,11)))</f>
        <v>#REF!</v>
      </c>
      <c r="AY66" s="103"/>
      <c r="AZ66" s="104"/>
      <c r="BA66" s="105">
        <f t="shared" ref="BA66" si="17">AN66</f>
        <v>0</v>
      </c>
      <c r="BB66" s="104"/>
      <c r="BC66" s="104"/>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36【機械装置組立又は据付の事業(組立又は取付)】(入力用)'!O66,VALUE(概算年度)='36【機械装置組立又は据付の事業(組立又は取付)】(入力用)'!O67),IF('36【機械装置組立又は据付の事業(組立又は取付)】(入力用)'!Q66=1,1,IF('36【機械装置組立又は据付の事業(組立又は取付)】(入力用)'!Q66=2,2,IF('36【機械装置組立又は据付の事業(組立又は取付)】(入力用)'!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2">
      <c r="B67" s="372"/>
      <c r="C67" s="373"/>
      <c r="D67" s="373"/>
      <c r="E67" s="373"/>
      <c r="F67" s="373"/>
      <c r="G67" s="373"/>
      <c r="H67" s="373"/>
      <c r="I67" s="374"/>
      <c r="J67" s="372"/>
      <c r="K67" s="373"/>
      <c r="L67" s="373"/>
      <c r="M67" s="373"/>
      <c r="N67" s="376"/>
      <c r="O67" s="66"/>
      <c r="P67" s="11" t="s">
        <v>0</v>
      </c>
      <c r="Q67" s="68"/>
      <c r="R67" s="11" t="s">
        <v>1</v>
      </c>
      <c r="S67" s="70"/>
      <c r="T67" s="380" t="s">
        <v>21</v>
      </c>
      <c r="U67" s="380"/>
      <c r="V67" s="381"/>
      <c r="W67" s="382"/>
      <c r="X67" s="382"/>
      <c r="Y67" s="383"/>
      <c r="Z67" s="384"/>
      <c r="AA67" s="385"/>
      <c r="AB67" s="385"/>
      <c r="AC67" s="385"/>
      <c r="AD67" s="384"/>
      <c r="AE67" s="385"/>
      <c r="AF67" s="385"/>
      <c r="AG67" s="386"/>
      <c r="AH67" s="341">
        <f>V67+Z67-AD67</f>
        <v>0</v>
      </c>
      <c r="AI67" s="341"/>
      <c r="AJ67" s="341"/>
      <c r="AK67" s="368"/>
      <c r="AL67" s="345" t="str">
        <f>IF(AH67&gt;0,0.38,"")</f>
        <v/>
      </c>
      <c r="AM67" s="346"/>
      <c r="AN67" s="342">
        <f>INT(AH67*0.38)</f>
        <v>0</v>
      </c>
      <c r="AO67" s="343"/>
      <c r="AP67" s="343"/>
      <c r="AQ67" s="343"/>
      <c r="AR67" s="343"/>
      <c r="AS67" s="35"/>
      <c r="AV67" s="101"/>
      <c r="AW67" s="102"/>
      <c r="AY67" s="111">
        <f t="shared" ref="AY67" si="18">AH67</f>
        <v>0</v>
      </c>
      <c r="AZ67" s="112" t="e">
        <f>IF(AV66&lt;=#REF!,AH67,IF(AND(AV66&gt;=#REF!,AV66&lt;=#REF!),AH67*105/108,AH67))</f>
        <v>#REF!</v>
      </c>
      <c r="BA67" s="90"/>
      <c r="BB67" s="112" t="e">
        <f t="shared" ref="BB67" si="19">IF($AL67="賃金で算定",0,INT(AY67*$AL67/100))</f>
        <v>#VALUE!</v>
      </c>
      <c r="BC67" s="112" t="e">
        <f>IF(AY67=AZ67,BB67,AZ67*$AL67/100)</f>
        <v>#REF!</v>
      </c>
      <c r="BL67" s="77" t="e">
        <f>IF(AY67=AZ67,0,1)</f>
        <v>#REF!</v>
      </c>
      <c r="BM67" s="77" t="e">
        <f>IF(BL67=1,AL67,"")</f>
        <v>#REF!</v>
      </c>
    </row>
    <row r="68" spans="2:74" ht="18" customHeight="1" x14ac:dyDescent="0.2">
      <c r="B68" s="369"/>
      <c r="C68" s="370"/>
      <c r="D68" s="370"/>
      <c r="E68" s="370"/>
      <c r="F68" s="370"/>
      <c r="G68" s="370"/>
      <c r="H68" s="370"/>
      <c r="I68" s="371"/>
      <c r="J68" s="369"/>
      <c r="K68" s="370"/>
      <c r="L68" s="370"/>
      <c r="M68" s="370"/>
      <c r="N68" s="375"/>
      <c r="O68" s="65"/>
      <c r="P68" s="48" t="s">
        <v>31</v>
      </c>
      <c r="Q68" s="67"/>
      <c r="R68" s="48" t="s">
        <v>1</v>
      </c>
      <c r="S68" s="69"/>
      <c r="T68" s="377" t="s">
        <v>113</v>
      </c>
      <c r="U68" s="377"/>
      <c r="V68" s="378"/>
      <c r="W68" s="379"/>
      <c r="X68" s="379"/>
      <c r="Y68" s="54"/>
      <c r="Z68" s="55"/>
      <c r="AA68" s="56"/>
      <c r="AB68" s="56"/>
      <c r="AC68" s="54"/>
      <c r="AD68" s="55"/>
      <c r="AE68" s="56"/>
      <c r="AF68" s="56"/>
      <c r="AG68" s="145"/>
      <c r="AH68" s="365"/>
      <c r="AI68" s="366"/>
      <c r="AJ68" s="366"/>
      <c r="AK68" s="367"/>
      <c r="AL68" s="152"/>
      <c r="AM68" s="153"/>
      <c r="AN68" s="365"/>
      <c r="AO68" s="366"/>
      <c r="AP68" s="366"/>
      <c r="AQ68" s="366"/>
      <c r="AR68" s="366"/>
      <c r="AS68" s="58"/>
      <c r="AV68" s="101" t="str">
        <f>IF(OR(O68="",Q68=""),"", IF(O68&lt;20,DATE(O68+118,Q68,IF(S68="",1,S68)),DATE(O68+88,Q68,IF(S68="",1,S68))))</f>
        <v/>
      </c>
      <c r="AW68" s="102" t="e">
        <f>IF(AV68&lt;=#REF!,"昔",IF(AV68&lt;=#REF!,"上",IF(AV68&lt;=#REF!,"中","下")))</f>
        <v>#REF!</v>
      </c>
      <c r="AX68" s="9" t="e">
        <f>IF(AV68&lt;=#REF!,5,IF(AV68&lt;=#REF!,7,IF(AV68&lt;=#REF!,9,11)))</f>
        <v>#REF!</v>
      </c>
      <c r="AY68" s="103"/>
      <c r="AZ68" s="104"/>
      <c r="BA68" s="105">
        <f t="shared" ref="BA68" si="20">AN68</f>
        <v>0</v>
      </c>
      <c r="BB68" s="104"/>
      <c r="BC68" s="104"/>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36【機械装置組立又は据付の事業(組立又は取付)】(入力用)'!O68,VALUE(概算年度)='36【機械装置組立又は据付の事業(組立又は取付)】(入力用)'!O69),IF('36【機械装置組立又は据付の事業(組立又は取付)】(入力用)'!Q68=1,1,IF('36【機械装置組立又は据付の事業(組立又は取付)】(入力用)'!Q68=2,2,IF('36【機械装置組立又は据付の事業(組立又は取付)】(入力用)'!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2">
      <c r="B69" s="372"/>
      <c r="C69" s="373"/>
      <c r="D69" s="373"/>
      <c r="E69" s="373"/>
      <c r="F69" s="373"/>
      <c r="G69" s="373"/>
      <c r="H69" s="373"/>
      <c r="I69" s="374"/>
      <c r="J69" s="372"/>
      <c r="K69" s="373"/>
      <c r="L69" s="373"/>
      <c r="M69" s="373"/>
      <c r="N69" s="376"/>
      <c r="O69" s="66"/>
      <c r="P69" s="11" t="s">
        <v>0</v>
      </c>
      <c r="Q69" s="68"/>
      <c r="R69" s="11" t="s">
        <v>1</v>
      </c>
      <c r="S69" s="70"/>
      <c r="T69" s="380" t="s">
        <v>21</v>
      </c>
      <c r="U69" s="380"/>
      <c r="V69" s="381"/>
      <c r="W69" s="382"/>
      <c r="X69" s="382"/>
      <c r="Y69" s="383"/>
      <c r="Z69" s="381"/>
      <c r="AA69" s="382"/>
      <c r="AB69" s="382"/>
      <c r="AC69" s="382"/>
      <c r="AD69" s="384"/>
      <c r="AE69" s="385"/>
      <c r="AF69" s="385"/>
      <c r="AG69" s="386"/>
      <c r="AH69" s="341">
        <f>V69+Z69-AD69</f>
        <v>0</v>
      </c>
      <c r="AI69" s="341"/>
      <c r="AJ69" s="341"/>
      <c r="AK69" s="368"/>
      <c r="AL69" s="345" t="str">
        <f>IF(AH69&gt;0,0.38,"")</f>
        <v/>
      </c>
      <c r="AM69" s="346"/>
      <c r="AN69" s="342">
        <f>INT(AH69*0.38)</f>
        <v>0</v>
      </c>
      <c r="AO69" s="343"/>
      <c r="AP69" s="343"/>
      <c r="AQ69" s="343"/>
      <c r="AR69" s="343"/>
      <c r="AS69" s="35"/>
      <c r="AV69" s="101"/>
      <c r="AW69" s="102"/>
      <c r="AY69" s="111">
        <f t="shared" ref="AY69" si="21">AH69</f>
        <v>0</v>
      </c>
      <c r="AZ69" s="112" t="e">
        <f>IF(AV68&lt;=#REF!,AH69,IF(AND(AV68&gt;=#REF!,AV68&lt;=#REF!),AH69*105/108,AH69))</f>
        <v>#REF!</v>
      </c>
      <c r="BA69" s="90"/>
      <c r="BB69" s="112" t="e">
        <f t="shared" ref="BB69" si="22">IF($AL69="賃金で算定",0,INT(AY69*$AL69/100))</f>
        <v>#VALUE!</v>
      </c>
      <c r="BC69" s="112" t="e">
        <f>IF(AY69=AZ69,BB69,AZ69*$AL69/100)</f>
        <v>#REF!</v>
      </c>
      <c r="BL69" s="77" t="e">
        <f>IF(AY69=AZ69,0,1)</f>
        <v>#REF!</v>
      </c>
      <c r="BM69" s="77" t="e">
        <f>IF(BL69=1,AL69,"")</f>
        <v>#REF!</v>
      </c>
    </row>
    <row r="70" spans="2:74" ht="18" customHeight="1" x14ac:dyDescent="0.2">
      <c r="B70" s="369"/>
      <c r="C70" s="370"/>
      <c r="D70" s="370"/>
      <c r="E70" s="370"/>
      <c r="F70" s="370"/>
      <c r="G70" s="370"/>
      <c r="H70" s="370"/>
      <c r="I70" s="371"/>
      <c r="J70" s="369"/>
      <c r="K70" s="370"/>
      <c r="L70" s="370"/>
      <c r="M70" s="370"/>
      <c r="N70" s="375"/>
      <c r="O70" s="65"/>
      <c r="P70" s="48" t="s">
        <v>31</v>
      </c>
      <c r="Q70" s="67"/>
      <c r="R70" s="48" t="s">
        <v>1</v>
      </c>
      <c r="S70" s="69"/>
      <c r="T70" s="377" t="s">
        <v>113</v>
      </c>
      <c r="U70" s="377"/>
      <c r="V70" s="378"/>
      <c r="W70" s="379"/>
      <c r="X70" s="379"/>
      <c r="Y70" s="54"/>
      <c r="Z70" s="55"/>
      <c r="AA70" s="56"/>
      <c r="AB70" s="56"/>
      <c r="AC70" s="54"/>
      <c r="AD70" s="55"/>
      <c r="AE70" s="56"/>
      <c r="AF70" s="56"/>
      <c r="AG70" s="145"/>
      <c r="AH70" s="365"/>
      <c r="AI70" s="366"/>
      <c r="AJ70" s="366"/>
      <c r="AK70" s="367"/>
      <c r="AL70" s="152"/>
      <c r="AM70" s="153"/>
      <c r="AN70" s="365"/>
      <c r="AO70" s="366"/>
      <c r="AP70" s="366"/>
      <c r="AQ70" s="366"/>
      <c r="AR70" s="366"/>
      <c r="AS70" s="58"/>
      <c r="AV70" s="101" t="str">
        <f>IF(OR(O70="",Q70=""),"", IF(O70&lt;20,DATE(O70+118,Q70,IF(S70="",1,S70)),DATE(O70+88,Q70,IF(S70="",1,S70))))</f>
        <v/>
      </c>
      <c r="AW70" s="102" t="e">
        <f>IF(AV70&lt;=#REF!,"昔",IF(AV70&lt;=#REF!,"上",IF(AV70&lt;=#REF!,"中","下")))</f>
        <v>#REF!</v>
      </c>
      <c r="AX70" s="9" t="e">
        <f>IF(AV70&lt;=#REF!,5,IF(AV70&lt;=#REF!,7,IF(AV70&lt;=#REF!,9,11)))</f>
        <v>#REF!</v>
      </c>
      <c r="AY70" s="103"/>
      <c r="AZ70" s="104"/>
      <c r="BA70" s="105">
        <f t="shared" ref="BA70" si="23">AN70</f>
        <v>0</v>
      </c>
      <c r="BB70" s="104"/>
      <c r="BC70" s="104"/>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36【機械装置組立又は据付の事業(組立又は取付)】(入力用)'!O70,VALUE(概算年度)='36【機械装置組立又は据付の事業(組立又は取付)】(入力用)'!O71),IF('36【機械装置組立又は据付の事業(組立又は取付)】(入力用)'!Q70=1,1,IF('36【機械装置組立又は据付の事業(組立又は取付)】(入力用)'!Q70=2,2,IF('36【機械装置組立又は据付の事業(組立又は取付)】(入力用)'!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2">
      <c r="B71" s="372"/>
      <c r="C71" s="373"/>
      <c r="D71" s="373"/>
      <c r="E71" s="373"/>
      <c r="F71" s="373"/>
      <c r="G71" s="373"/>
      <c r="H71" s="373"/>
      <c r="I71" s="374"/>
      <c r="J71" s="372"/>
      <c r="K71" s="373"/>
      <c r="L71" s="373"/>
      <c r="M71" s="373"/>
      <c r="N71" s="376"/>
      <c r="O71" s="66"/>
      <c r="P71" s="11" t="s">
        <v>0</v>
      </c>
      <c r="Q71" s="68"/>
      <c r="R71" s="11" t="s">
        <v>1</v>
      </c>
      <c r="S71" s="70"/>
      <c r="T71" s="380" t="s">
        <v>21</v>
      </c>
      <c r="U71" s="380"/>
      <c r="V71" s="381"/>
      <c r="W71" s="382"/>
      <c r="X71" s="382"/>
      <c r="Y71" s="383"/>
      <c r="Z71" s="381"/>
      <c r="AA71" s="382"/>
      <c r="AB71" s="382"/>
      <c r="AC71" s="382"/>
      <c r="AD71" s="384"/>
      <c r="AE71" s="385"/>
      <c r="AF71" s="385"/>
      <c r="AG71" s="386"/>
      <c r="AH71" s="341">
        <f>V71+Z71-AD71</f>
        <v>0</v>
      </c>
      <c r="AI71" s="341"/>
      <c r="AJ71" s="341"/>
      <c r="AK71" s="368"/>
      <c r="AL71" s="345" t="str">
        <f>IF(AH71&gt;0,0.38,"")</f>
        <v/>
      </c>
      <c r="AM71" s="346"/>
      <c r="AN71" s="342">
        <f>INT(AH71*0.38)</f>
        <v>0</v>
      </c>
      <c r="AO71" s="343"/>
      <c r="AP71" s="343"/>
      <c r="AQ71" s="343"/>
      <c r="AR71" s="343"/>
      <c r="AS71" s="35"/>
      <c r="AV71" s="101"/>
      <c r="AW71" s="102"/>
      <c r="AY71" s="111">
        <f t="shared" ref="AY71" si="24">AH71</f>
        <v>0</v>
      </c>
      <c r="AZ71" s="112" t="e">
        <f>IF(AV70&lt;=#REF!,AH71,IF(AND(AV70&gt;=#REF!,AV70&lt;=#REF!),AH71*105/108,AH71))</f>
        <v>#REF!</v>
      </c>
      <c r="BA71" s="90"/>
      <c r="BB71" s="112" t="e">
        <f t="shared" ref="BB71" si="25">IF($AL71="賃金で算定",0,INT(AY71*$AL71/100))</f>
        <v>#VALUE!</v>
      </c>
      <c r="BC71" s="112" t="e">
        <f>IF(AY71=AZ71,BB71,AZ71*$AL71/100)</f>
        <v>#REF!</v>
      </c>
      <c r="BL71" s="77" t="e">
        <f>IF(AY71=AZ71,0,1)</f>
        <v>#REF!</v>
      </c>
      <c r="BM71" s="77" t="e">
        <f>IF(BL71=1,AL71,"")</f>
        <v>#REF!</v>
      </c>
    </row>
    <row r="72" spans="2:74" ht="18" customHeight="1" x14ac:dyDescent="0.2">
      <c r="B72" s="369"/>
      <c r="C72" s="370"/>
      <c r="D72" s="370"/>
      <c r="E72" s="370"/>
      <c r="F72" s="370"/>
      <c r="G72" s="370"/>
      <c r="H72" s="370"/>
      <c r="I72" s="371"/>
      <c r="J72" s="369"/>
      <c r="K72" s="370"/>
      <c r="L72" s="370"/>
      <c r="M72" s="370"/>
      <c r="N72" s="375"/>
      <c r="O72" s="65"/>
      <c r="P72" s="48" t="s">
        <v>31</v>
      </c>
      <c r="Q72" s="67"/>
      <c r="R72" s="48" t="s">
        <v>1</v>
      </c>
      <c r="S72" s="69"/>
      <c r="T72" s="377" t="s">
        <v>113</v>
      </c>
      <c r="U72" s="377"/>
      <c r="V72" s="378"/>
      <c r="W72" s="379"/>
      <c r="X72" s="379"/>
      <c r="Y72" s="54"/>
      <c r="Z72" s="55"/>
      <c r="AA72" s="56"/>
      <c r="AB72" s="56"/>
      <c r="AC72" s="54"/>
      <c r="AD72" s="55"/>
      <c r="AE72" s="56"/>
      <c r="AF72" s="56"/>
      <c r="AG72" s="145"/>
      <c r="AH72" s="365"/>
      <c r="AI72" s="366"/>
      <c r="AJ72" s="366"/>
      <c r="AK72" s="367"/>
      <c r="AL72" s="152"/>
      <c r="AM72" s="153"/>
      <c r="AN72" s="365"/>
      <c r="AO72" s="366"/>
      <c r="AP72" s="366"/>
      <c r="AQ72" s="366"/>
      <c r="AR72" s="366"/>
      <c r="AS72" s="58"/>
      <c r="AV72" s="101" t="str">
        <f>IF(OR(O72="",Q72=""),"", IF(O72&lt;20,DATE(O72+118,Q72,IF(S72="",1,S72)),DATE(O72+88,Q72,IF(S72="",1,S72))))</f>
        <v/>
      </c>
      <c r="AW72" s="102" t="e">
        <f>IF(AV72&lt;=#REF!,"昔",IF(AV72&lt;=#REF!,"上",IF(AV72&lt;=#REF!,"中","下")))</f>
        <v>#REF!</v>
      </c>
      <c r="AX72" s="9" t="e">
        <f>IF(AV72&lt;=#REF!,5,IF(AV72&lt;=#REF!,7,IF(AV72&lt;=#REF!,9,11)))</f>
        <v>#REF!</v>
      </c>
      <c r="AY72" s="103"/>
      <c r="AZ72" s="104"/>
      <c r="BA72" s="105">
        <f t="shared" ref="BA72" si="26">AN72</f>
        <v>0</v>
      </c>
      <c r="BB72" s="104"/>
      <c r="BC72" s="104"/>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36【機械装置組立又は据付の事業(組立又は取付)】(入力用)'!O72,VALUE(概算年度)='36【機械装置組立又は据付の事業(組立又は取付)】(入力用)'!O73),IF('36【機械装置組立又は据付の事業(組立又は取付)】(入力用)'!Q72=1,1,IF('36【機械装置組立又は据付の事業(組立又は取付)】(入力用)'!Q72=2,2,IF('36【機械装置組立又は据付の事業(組立又は取付)】(入力用)'!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2">
      <c r="B73" s="372"/>
      <c r="C73" s="373"/>
      <c r="D73" s="373"/>
      <c r="E73" s="373"/>
      <c r="F73" s="373"/>
      <c r="G73" s="373"/>
      <c r="H73" s="373"/>
      <c r="I73" s="374"/>
      <c r="J73" s="372"/>
      <c r="K73" s="373"/>
      <c r="L73" s="373"/>
      <c r="M73" s="373"/>
      <c r="N73" s="376"/>
      <c r="O73" s="66"/>
      <c r="P73" s="11" t="s">
        <v>0</v>
      </c>
      <c r="Q73" s="68"/>
      <c r="R73" s="11" t="s">
        <v>1</v>
      </c>
      <c r="S73" s="70"/>
      <c r="T73" s="380" t="s">
        <v>21</v>
      </c>
      <c r="U73" s="380"/>
      <c r="V73" s="381"/>
      <c r="W73" s="382"/>
      <c r="X73" s="382"/>
      <c r="Y73" s="383"/>
      <c r="Z73" s="381"/>
      <c r="AA73" s="382"/>
      <c r="AB73" s="382"/>
      <c r="AC73" s="382"/>
      <c r="AD73" s="384"/>
      <c r="AE73" s="385"/>
      <c r="AF73" s="385"/>
      <c r="AG73" s="386"/>
      <c r="AH73" s="341">
        <f>V73+Z73-AD73</f>
        <v>0</v>
      </c>
      <c r="AI73" s="341"/>
      <c r="AJ73" s="341"/>
      <c r="AK73" s="368"/>
      <c r="AL73" s="345" t="str">
        <f>IF(AH73&gt;0,0.38,"")</f>
        <v/>
      </c>
      <c r="AM73" s="346"/>
      <c r="AN73" s="342">
        <f>INT(AH73*0.38)</f>
        <v>0</v>
      </c>
      <c r="AO73" s="343"/>
      <c r="AP73" s="343"/>
      <c r="AQ73" s="343"/>
      <c r="AR73" s="343"/>
      <c r="AS73" s="35"/>
      <c r="AV73" s="101"/>
      <c r="AW73" s="102"/>
      <c r="AY73" s="111">
        <f t="shared" ref="AY73" si="27">AH73</f>
        <v>0</v>
      </c>
      <c r="AZ73" s="112" t="e">
        <f>IF(AV72&lt;=#REF!,AH73,IF(AND(AV72&gt;=#REF!,AV72&lt;=#REF!),AH73*105/108,AH73))</f>
        <v>#REF!</v>
      </c>
      <c r="BA73" s="90"/>
      <c r="BB73" s="112" t="e">
        <f t="shared" ref="BB73" si="28">IF($AL73="賃金で算定",0,INT(AY73*$AL73/100))</f>
        <v>#VALUE!</v>
      </c>
      <c r="BC73" s="112" t="e">
        <f>IF(AY73=AZ73,BB73,AZ73*$AL73/100)</f>
        <v>#REF!</v>
      </c>
      <c r="BL73" s="77" t="e">
        <f>IF(AY73=AZ73,0,1)</f>
        <v>#REF!</v>
      </c>
      <c r="BM73" s="77" t="e">
        <f>IF(BL73=1,AL73,"")</f>
        <v>#REF!</v>
      </c>
    </row>
    <row r="74" spans="2:74" ht="18" customHeight="1" x14ac:dyDescent="0.2">
      <c r="B74" s="369"/>
      <c r="C74" s="370"/>
      <c r="D74" s="370"/>
      <c r="E74" s="370"/>
      <c r="F74" s="370"/>
      <c r="G74" s="370"/>
      <c r="H74" s="370"/>
      <c r="I74" s="371"/>
      <c r="J74" s="369"/>
      <c r="K74" s="370"/>
      <c r="L74" s="370"/>
      <c r="M74" s="370"/>
      <c r="N74" s="375"/>
      <c r="O74" s="65"/>
      <c r="P74" s="48" t="s">
        <v>31</v>
      </c>
      <c r="Q74" s="67"/>
      <c r="R74" s="48" t="s">
        <v>1</v>
      </c>
      <c r="S74" s="69"/>
      <c r="T74" s="377" t="s">
        <v>113</v>
      </c>
      <c r="U74" s="377"/>
      <c r="V74" s="378"/>
      <c r="W74" s="379"/>
      <c r="X74" s="379"/>
      <c r="Y74" s="54"/>
      <c r="Z74" s="55"/>
      <c r="AA74" s="56"/>
      <c r="AB74" s="56"/>
      <c r="AC74" s="54"/>
      <c r="AD74" s="55"/>
      <c r="AE74" s="56"/>
      <c r="AF74" s="56"/>
      <c r="AG74" s="145"/>
      <c r="AH74" s="365"/>
      <c r="AI74" s="366"/>
      <c r="AJ74" s="366"/>
      <c r="AK74" s="367"/>
      <c r="AL74" s="152"/>
      <c r="AM74" s="153"/>
      <c r="AN74" s="365"/>
      <c r="AO74" s="366"/>
      <c r="AP74" s="366"/>
      <c r="AQ74" s="366"/>
      <c r="AR74" s="366"/>
      <c r="AS74" s="58"/>
      <c r="AV74" s="101" t="str">
        <f>IF(OR(O74="",Q74=""),"", IF(O74&lt;20,DATE(O74+118,Q74,IF(S74="",1,S74)),DATE(O74+88,Q74,IF(S74="",1,S74))))</f>
        <v/>
      </c>
      <c r="AW74" s="102" t="e">
        <f>IF(AV74&lt;=#REF!,"昔",IF(AV74&lt;=#REF!,"上",IF(AV74&lt;=#REF!,"中","下")))</f>
        <v>#REF!</v>
      </c>
      <c r="AX74" s="9" t="e">
        <f>IF(AV74&lt;=#REF!,5,IF(AV74&lt;=#REF!,7,IF(AV74&lt;=#REF!,9,11)))</f>
        <v>#REF!</v>
      </c>
      <c r="AY74" s="103"/>
      <c r="AZ74" s="104"/>
      <c r="BA74" s="105">
        <f t="shared" ref="BA74" si="29">AN74</f>
        <v>0</v>
      </c>
      <c r="BB74" s="104"/>
      <c r="BC74" s="104"/>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36【機械装置組立又は据付の事業(組立又は取付)】(入力用)'!O74,VALUE(概算年度)='36【機械装置組立又は据付の事業(組立又は取付)】(入力用)'!O75),IF('36【機械装置組立又は据付の事業(組立又は取付)】(入力用)'!Q74=1,1,IF('36【機械装置組立又は据付の事業(組立又は取付)】(入力用)'!Q74=2,2,IF('36【機械装置組立又は据付の事業(組立又は取付)】(入力用)'!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2">
      <c r="B75" s="372"/>
      <c r="C75" s="373"/>
      <c r="D75" s="373"/>
      <c r="E75" s="373"/>
      <c r="F75" s="373"/>
      <c r="G75" s="373"/>
      <c r="H75" s="373"/>
      <c r="I75" s="374"/>
      <c r="J75" s="372"/>
      <c r="K75" s="373"/>
      <c r="L75" s="373"/>
      <c r="M75" s="373"/>
      <c r="N75" s="376"/>
      <c r="O75" s="66"/>
      <c r="P75" s="11" t="s">
        <v>0</v>
      </c>
      <c r="Q75" s="68"/>
      <c r="R75" s="11" t="s">
        <v>1</v>
      </c>
      <c r="S75" s="70"/>
      <c r="T75" s="380" t="s">
        <v>21</v>
      </c>
      <c r="U75" s="380"/>
      <c r="V75" s="381"/>
      <c r="W75" s="382"/>
      <c r="X75" s="382"/>
      <c r="Y75" s="383"/>
      <c r="Z75" s="381"/>
      <c r="AA75" s="382"/>
      <c r="AB75" s="382"/>
      <c r="AC75" s="382"/>
      <c r="AD75" s="384"/>
      <c r="AE75" s="385"/>
      <c r="AF75" s="385"/>
      <c r="AG75" s="386"/>
      <c r="AH75" s="341">
        <f>V75+Z75-AD75</f>
        <v>0</v>
      </c>
      <c r="AI75" s="341"/>
      <c r="AJ75" s="341"/>
      <c r="AK75" s="368"/>
      <c r="AL75" s="345" t="str">
        <f>IF(AH75&gt;0,0.38,"")</f>
        <v/>
      </c>
      <c r="AM75" s="346"/>
      <c r="AN75" s="342">
        <f>INT(AH75*0.38)</f>
        <v>0</v>
      </c>
      <c r="AO75" s="343"/>
      <c r="AP75" s="343"/>
      <c r="AQ75" s="343"/>
      <c r="AR75" s="343"/>
      <c r="AS75" s="35"/>
      <c r="AV75" s="101"/>
      <c r="AW75" s="102"/>
      <c r="AY75" s="111">
        <f t="shared" ref="AY75" si="30">AH75</f>
        <v>0</v>
      </c>
      <c r="AZ75" s="112" t="e">
        <f>IF(AV74&lt;=#REF!,AH75,IF(AND(AV74&gt;=#REF!,AV74&lt;=#REF!),AH75*105/108,AH75))</f>
        <v>#REF!</v>
      </c>
      <c r="BA75" s="90"/>
      <c r="BB75" s="112" t="e">
        <f t="shared" ref="BB75" si="31">IF($AL75="賃金で算定",0,INT(AY75*$AL75/100))</f>
        <v>#VALUE!</v>
      </c>
      <c r="BC75" s="112" t="e">
        <f>IF(AY75=AZ75,BB75,AZ75*$AL75/100)</f>
        <v>#REF!</v>
      </c>
      <c r="BL75" s="77" t="e">
        <f>IF(AY75=AZ75,0,1)</f>
        <v>#REF!</v>
      </c>
      <c r="BM75" s="77" t="e">
        <f>IF(BL75=1,AL75,"")</f>
        <v>#REF!</v>
      </c>
    </row>
    <row r="76" spans="2:74" ht="18" customHeight="1" x14ac:dyDescent="0.2">
      <c r="B76" s="369"/>
      <c r="C76" s="370"/>
      <c r="D76" s="370"/>
      <c r="E76" s="370"/>
      <c r="F76" s="370"/>
      <c r="G76" s="370"/>
      <c r="H76" s="370"/>
      <c r="I76" s="371"/>
      <c r="J76" s="369"/>
      <c r="K76" s="370"/>
      <c r="L76" s="370"/>
      <c r="M76" s="370"/>
      <c r="N76" s="375"/>
      <c r="O76" s="65"/>
      <c r="P76" s="48" t="s">
        <v>31</v>
      </c>
      <c r="Q76" s="67"/>
      <c r="R76" s="48" t="s">
        <v>1</v>
      </c>
      <c r="S76" s="69"/>
      <c r="T76" s="377" t="s">
        <v>113</v>
      </c>
      <c r="U76" s="377"/>
      <c r="V76" s="378"/>
      <c r="W76" s="379"/>
      <c r="X76" s="379"/>
      <c r="Y76" s="54"/>
      <c r="Z76" s="55"/>
      <c r="AA76" s="56"/>
      <c r="AB76" s="56"/>
      <c r="AC76" s="54"/>
      <c r="AD76" s="55"/>
      <c r="AE76" s="56"/>
      <c r="AF76" s="56"/>
      <c r="AG76" s="145"/>
      <c r="AH76" s="365"/>
      <c r="AI76" s="366"/>
      <c r="AJ76" s="366"/>
      <c r="AK76" s="367"/>
      <c r="AL76" s="152"/>
      <c r="AM76" s="153"/>
      <c r="AN76" s="365"/>
      <c r="AO76" s="366"/>
      <c r="AP76" s="366"/>
      <c r="AQ76" s="366"/>
      <c r="AR76" s="366"/>
      <c r="AS76" s="58"/>
      <c r="AV76" s="101" t="str">
        <f>IF(OR(O76="",Q76=""),"", IF(O76&lt;20,DATE(O76+118,Q76,IF(S76="",1,S76)),DATE(O76+88,Q76,IF(S76="",1,S76))))</f>
        <v/>
      </c>
      <c r="AW76" s="102" t="e">
        <f>IF(AV76&lt;=#REF!,"昔",IF(AV76&lt;=#REF!,"上",IF(AV76&lt;=#REF!,"中","下")))</f>
        <v>#REF!</v>
      </c>
      <c r="AX76" s="9" t="e">
        <f>IF(AV76&lt;=#REF!,5,IF(AV76&lt;=#REF!,7,IF(AV76&lt;=#REF!,9,11)))</f>
        <v>#REF!</v>
      </c>
      <c r="AY76" s="103"/>
      <c r="AZ76" s="104"/>
      <c r="BA76" s="105">
        <f t="shared" ref="BA76" si="32">AN76</f>
        <v>0</v>
      </c>
      <c r="BB76" s="104"/>
      <c r="BC76" s="104"/>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36【機械装置組立又は据付の事業(組立又は取付)】(入力用)'!O76,VALUE(概算年度)='36【機械装置組立又は据付の事業(組立又は取付)】(入力用)'!O77),IF('36【機械装置組立又は据付の事業(組立又は取付)】(入力用)'!Q76=1,1,IF('36【機械装置組立又は据付の事業(組立又は取付)】(入力用)'!Q76=2,2,IF('36【機械装置組立又は据付の事業(組立又は取付)】(入力用)'!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2">
      <c r="B77" s="372"/>
      <c r="C77" s="373"/>
      <c r="D77" s="373"/>
      <c r="E77" s="373"/>
      <c r="F77" s="373"/>
      <c r="G77" s="373"/>
      <c r="H77" s="373"/>
      <c r="I77" s="374"/>
      <c r="J77" s="372"/>
      <c r="K77" s="373"/>
      <c r="L77" s="373"/>
      <c r="M77" s="373"/>
      <c r="N77" s="376"/>
      <c r="O77" s="66"/>
      <c r="P77" s="11" t="s">
        <v>0</v>
      </c>
      <c r="Q77" s="68"/>
      <c r="R77" s="11" t="s">
        <v>1</v>
      </c>
      <c r="S77" s="70"/>
      <c r="T77" s="380" t="s">
        <v>21</v>
      </c>
      <c r="U77" s="380"/>
      <c r="V77" s="381"/>
      <c r="W77" s="382"/>
      <c r="X77" s="382"/>
      <c r="Y77" s="383"/>
      <c r="Z77" s="381"/>
      <c r="AA77" s="382"/>
      <c r="AB77" s="382"/>
      <c r="AC77" s="382"/>
      <c r="AD77" s="384"/>
      <c r="AE77" s="385"/>
      <c r="AF77" s="385"/>
      <c r="AG77" s="386"/>
      <c r="AH77" s="342">
        <f>V77+Z77-AD77</f>
        <v>0</v>
      </c>
      <c r="AI77" s="343"/>
      <c r="AJ77" s="343"/>
      <c r="AK77" s="344"/>
      <c r="AL77" s="345" t="str">
        <f>IF(AH77&gt;0,0.38,"")</f>
        <v/>
      </c>
      <c r="AM77" s="346"/>
      <c r="AN77" s="342">
        <f>INT(AH77*0.38)</f>
        <v>0</v>
      </c>
      <c r="AO77" s="343"/>
      <c r="AP77" s="343"/>
      <c r="AQ77" s="343"/>
      <c r="AR77" s="343"/>
      <c r="AS77" s="35"/>
      <c r="AV77" s="101"/>
      <c r="AW77" s="102"/>
      <c r="AY77" s="111">
        <f t="shared" ref="AY77" si="33">AH77</f>
        <v>0</v>
      </c>
      <c r="AZ77" s="112" t="e">
        <f>IF(AV76&lt;=#REF!,AH77,IF(AND(AV76&gt;=#REF!,AV76&lt;=#REF!),AH77*105/108,AH77))</f>
        <v>#REF!</v>
      </c>
      <c r="BA77" s="90"/>
      <c r="BB77" s="112" t="e">
        <f t="shared" ref="BB77" si="34">IF($AL77="賃金で算定",0,INT(AY77*$AL77/100))</f>
        <v>#VALUE!</v>
      </c>
      <c r="BC77" s="112" t="e">
        <f>IF(AY77=AZ77,BB77,AZ77*$AL77/100)</f>
        <v>#REF!</v>
      </c>
      <c r="BL77" s="77" t="e">
        <f>IF(AY77=AZ77,0,1)</f>
        <v>#REF!</v>
      </c>
      <c r="BM77" s="77" t="e">
        <f>IF(BL77=1,AL77,"")</f>
        <v>#REF!</v>
      </c>
    </row>
    <row r="78" spans="2:74" ht="18" customHeight="1" x14ac:dyDescent="0.2">
      <c r="B78" s="347" t="s">
        <v>86</v>
      </c>
      <c r="C78" s="348"/>
      <c r="D78" s="348"/>
      <c r="E78" s="349"/>
      <c r="F78" s="356" t="str">
        <f>F26</f>
        <v>36　機械装置組立又は据付の事業</v>
      </c>
      <c r="G78" s="357"/>
      <c r="H78" s="357"/>
      <c r="I78" s="357"/>
      <c r="J78" s="357"/>
      <c r="K78" s="357"/>
      <c r="L78" s="357"/>
      <c r="M78" s="357"/>
      <c r="N78" s="358"/>
      <c r="O78" s="347" t="s">
        <v>73</v>
      </c>
      <c r="P78" s="348"/>
      <c r="Q78" s="348"/>
      <c r="R78" s="348"/>
      <c r="S78" s="348"/>
      <c r="T78" s="348"/>
      <c r="U78" s="349"/>
      <c r="V78" s="365"/>
      <c r="W78" s="366"/>
      <c r="X78" s="366"/>
      <c r="Y78" s="367"/>
      <c r="Z78" s="55"/>
      <c r="AA78" s="56"/>
      <c r="AB78" s="56"/>
      <c r="AC78" s="54"/>
      <c r="AD78" s="55"/>
      <c r="AE78" s="56"/>
      <c r="AF78" s="56"/>
      <c r="AG78" s="54"/>
      <c r="AH78" s="365"/>
      <c r="AI78" s="366"/>
      <c r="AJ78" s="366"/>
      <c r="AK78" s="367"/>
      <c r="AL78" s="55"/>
      <c r="AM78" s="57"/>
      <c r="AN78" s="365"/>
      <c r="AO78" s="366"/>
      <c r="AP78" s="366"/>
      <c r="AQ78" s="366"/>
      <c r="AR78" s="366"/>
      <c r="AS78" s="58"/>
      <c r="AW78" s="102"/>
      <c r="AY78" s="103"/>
      <c r="AZ78" s="124"/>
      <c r="BA78" s="125">
        <f>BA60+BA62+BA64+BA66+BA68+BA70+BA72+BA74+BA76</f>
        <v>0</v>
      </c>
      <c r="BB78" s="105" t="e">
        <f>BB61+BB63+BB65+BB67+BB69+BB71+BB73+BB75+BB77</f>
        <v>#VALUE!</v>
      </c>
      <c r="BC78" s="105">
        <f>SUMIF(BL61:BL77,0,BC61:BC77)+ROUNDDOWN(ROUNDDOWN(BL78*105/108,0)*BM78/100,0)</f>
        <v>0</v>
      </c>
      <c r="BL78" s="77">
        <f>SUMIF(BL61:BL77,1,AH61:AK77)</f>
        <v>0</v>
      </c>
      <c r="BM78" s="77">
        <f>IF(COUNT(BM61:BM77)=0,0,SUM(BM61:BM77)/COUNT(BM61:BM77))</f>
        <v>0</v>
      </c>
      <c r="BV78" s="3"/>
    </row>
    <row r="79" spans="2:74" ht="18" customHeight="1" x14ac:dyDescent="0.2">
      <c r="B79" s="350"/>
      <c r="C79" s="351"/>
      <c r="D79" s="351"/>
      <c r="E79" s="352"/>
      <c r="F79" s="359"/>
      <c r="G79" s="360"/>
      <c r="H79" s="360"/>
      <c r="I79" s="360"/>
      <c r="J79" s="360"/>
      <c r="K79" s="360"/>
      <c r="L79" s="360"/>
      <c r="M79" s="360"/>
      <c r="N79" s="361"/>
      <c r="O79" s="350"/>
      <c r="P79" s="351"/>
      <c r="Q79" s="351"/>
      <c r="R79" s="351"/>
      <c r="S79" s="351"/>
      <c r="T79" s="351"/>
      <c r="U79" s="352"/>
      <c r="V79" s="340">
        <f>V61+V63+V65+V67+V69+V71+V73+V75+V77</f>
        <v>0</v>
      </c>
      <c r="W79" s="341"/>
      <c r="X79" s="341"/>
      <c r="Y79" s="368"/>
      <c r="Z79" s="340">
        <f t="shared" ref="Z79" si="35">Z61+Z63+Z65+Z67+Z69+Z71+Z73+Z75+Z77</f>
        <v>0</v>
      </c>
      <c r="AA79" s="341"/>
      <c r="AB79" s="341"/>
      <c r="AC79" s="341"/>
      <c r="AD79" s="340">
        <f t="shared" ref="AD79" si="36">AD61+AD63+AD65+AD67+AD69+AD71+AD73+AD75+AD77</f>
        <v>0</v>
      </c>
      <c r="AE79" s="341"/>
      <c r="AF79" s="341"/>
      <c r="AG79" s="341"/>
      <c r="AH79" s="340">
        <f t="shared" ref="AH79" si="37">AH61+AH63+AH65+AH67+AH69+AH71+AH73+AH75+AH77</f>
        <v>0</v>
      </c>
      <c r="AI79" s="341"/>
      <c r="AJ79" s="341"/>
      <c r="AK79" s="341"/>
      <c r="AL79" s="59"/>
      <c r="AM79" s="60"/>
      <c r="AN79" s="340">
        <f>AN61+AN63+AN65+AN67+AN69+AN71+AN73+AN75+AN77</f>
        <v>0</v>
      </c>
      <c r="AO79" s="341"/>
      <c r="AP79" s="341"/>
      <c r="AQ79" s="341"/>
      <c r="AR79" s="341"/>
      <c r="AS79" s="60"/>
      <c r="AW79" s="102"/>
      <c r="AY79" s="127">
        <f>AY61+AY63+AY65+AY67+AY69+AY71+AY73+AY75+AY77</f>
        <v>0</v>
      </c>
      <c r="AZ79" s="128"/>
      <c r="BA79" s="128"/>
      <c r="BB79" s="129" t="e">
        <f>BB78</f>
        <v>#VALUE!</v>
      </c>
      <c r="BC79" s="130"/>
    </row>
    <row r="80" spans="2:74" ht="18" customHeight="1" x14ac:dyDescent="0.2">
      <c r="B80" s="353"/>
      <c r="C80" s="354"/>
      <c r="D80" s="354"/>
      <c r="E80" s="355"/>
      <c r="F80" s="362"/>
      <c r="G80" s="363"/>
      <c r="H80" s="363"/>
      <c r="I80" s="363"/>
      <c r="J80" s="363"/>
      <c r="K80" s="363"/>
      <c r="L80" s="363"/>
      <c r="M80" s="363"/>
      <c r="N80" s="364"/>
      <c r="O80" s="353"/>
      <c r="P80" s="354"/>
      <c r="Q80" s="354"/>
      <c r="R80" s="354"/>
      <c r="S80" s="354"/>
      <c r="T80" s="354"/>
      <c r="U80" s="355"/>
      <c r="V80" s="342"/>
      <c r="W80" s="343"/>
      <c r="X80" s="343"/>
      <c r="Y80" s="344"/>
      <c r="Z80" s="342"/>
      <c r="AA80" s="343"/>
      <c r="AB80" s="343"/>
      <c r="AC80" s="343"/>
      <c r="AD80" s="342"/>
      <c r="AE80" s="343"/>
      <c r="AF80" s="343"/>
      <c r="AG80" s="343"/>
      <c r="AH80" s="342"/>
      <c r="AI80" s="343"/>
      <c r="AJ80" s="343"/>
      <c r="AK80" s="344"/>
      <c r="AL80" s="34"/>
      <c r="AM80" s="35"/>
      <c r="AN80" s="342"/>
      <c r="AO80" s="343"/>
      <c r="AP80" s="343"/>
      <c r="AQ80" s="343"/>
      <c r="AR80" s="343"/>
      <c r="AS80" s="35"/>
      <c r="AU80" s="132"/>
      <c r="AW80" s="102"/>
      <c r="AY80" s="133"/>
      <c r="AZ80" s="134" t="e">
        <f>IF(AZ61+AZ63+AZ65+AZ67+AZ69+AZ71+AZ73+AZ75+AZ77=AY79,0,ROUNDDOWN(AZ61+AZ63+AZ65+AZ67+AZ69+AZ71+AZ73+AZ75+AZ77,0))</f>
        <v>#REF!</v>
      </c>
      <c r="BA80" s="135"/>
      <c r="BB80" s="135"/>
      <c r="BC80" s="134" t="e">
        <f>IF(BC78=BB79,0,BC78)</f>
        <v>#VALUE!</v>
      </c>
    </row>
    <row r="81" spans="30:49" ht="18" customHeight="1" x14ac:dyDescent="0.2">
      <c r="AD81" s="1" t="str">
        <f>IF(AND($F78="",$V78+$V79&gt;0),"事業の種類を選択してください。","")</f>
        <v/>
      </c>
      <c r="AN81" s="339">
        <f>IF(AN78=0,0,AN78+IF(AN80=0,AN79,AN80))</f>
        <v>0</v>
      </c>
      <c r="AO81" s="339"/>
      <c r="AP81" s="339"/>
      <c r="AQ81" s="339"/>
      <c r="AR81" s="339"/>
      <c r="AW81" s="102"/>
    </row>
  </sheetData>
  <sheetProtection sheet="1" selectLockedCells="1"/>
  <dataConsolidate/>
  <mergeCells count="317">
    <mergeCell ref="B9:I12"/>
    <mergeCell ref="J9:K9"/>
    <mergeCell ref="M9:N9"/>
    <mergeCell ref="O9:T9"/>
    <mergeCell ref="U9:W9"/>
    <mergeCell ref="AL9:AM11"/>
    <mergeCell ref="AN9:AO11"/>
    <mergeCell ref="J10:J12"/>
    <mergeCell ref="K10:K12"/>
    <mergeCell ref="L10:L12"/>
    <mergeCell ref="M10:M12"/>
    <mergeCell ref="N10:N12"/>
    <mergeCell ref="O10:O12"/>
    <mergeCell ref="P10:P12"/>
    <mergeCell ref="Q10:Q12"/>
    <mergeCell ref="BF2:BJ2"/>
    <mergeCell ref="N5:AE6"/>
    <mergeCell ref="AM5:AP6"/>
    <mergeCell ref="BD13:BE14"/>
    <mergeCell ref="V14:Y15"/>
    <mergeCell ref="Z14:AC15"/>
    <mergeCell ref="AD14:AG15"/>
    <mergeCell ref="AH14:AK15"/>
    <mergeCell ref="R10:R12"/>
    <mergeCell ref="S10:S12"/>
    <mergeCell ref="T10:T12"/>
    <mergeCell ref="U10:U12"/>
    <mergeCell ref="V10:V12"/>
    <mergeCell ref="W10:W12"/>
    <mergeCell ref="AP9:AQ11"/>
    <mergeCell ref="AR9:AS11"/>
    <mergeCell ref="AL14:AM15"/>
    <mergeCell ref="AN14:AS14"/>
    <mergeCell ref="BB14:BC14"/>
    <mergeCell ref="AN15:AS15"/>
    <mergeCell ref="B16:I17"/>
    <mergeCell ref="J16:N17"/>
    <mergeCell ref="T16:U16"/>
    <mergeCell ref="V16:X16"/>
    <mergeCell ref="AH16:AK16"/>
    <mergeCell ref="AN16:AR16"/>
    <mergeCell ref="B13:I15"/>
    <mergeCell ref="J13:N15"/>
    <mergeCell ref="O13:U15"/>
    <mergeCell ref="Y13:AH13"/>
    <mergeCell ref="AN13:AS13"/>
    <mergeCell ref="AN17:AR17"/>
    <mergeCell ref="T17:U17"/>
    <mergeCell ref="V17:Y17"/>
    <mergeCell ref="Z17:AC17"/>
    <mergeCell ref="AD17:AG17"/>
    <mergeCell ref="AH17:AK17"/>
    <mergeCell ref="AL17:AM17"/>
    <mergeCell ref="B18:I19"/>
    <mergeCell ref="J18:N19"/>
    <mergeCell ref="T18:U18"/>
    <mergeCell ref="V18:X18"/>
    <mergeCell ref="AH18:AK18"/>
    <mergeCell ref="AN18:AR18"/>
    <mergeCell ref="T19:U19"/>
    <mergeCell ref="V19:Y19"/>
    <mergeCell ref="Z19:AC19"/>
    <mergeCell ref="AD19:AG19"/>
    <mergeCell ref="AH19:AK19"/>
    <mergeCell ref="AL19:AM19"/>
    <mergeCell ref="AN19:AR19"/>
    <mergeCell ref="B20:I21"/>
    <mergeCell ref="J20:N21"/>
    <mergeCell ref="T20:U20"/>
    <mergeCell ref="V20:X20"/>
    <mergeCell ref="AH20:AK20"/>
    <mergeCell ref="AN20:AR20"/>
    <mergeCell ref="AN21:AR21"/>
    <mergeCell ref="B22:I23"/>
    <mergeCell ref="J22:N23"/>
    <mergeCell ref="T22:U22"/>
    <mergeCell ref="V22:X22"/>
    <mergeCell ref="AH22:AK22"/>
    <mergeCell ref="AN22:AR22"/>
    <mergeCell ref="T23:U23"/>
    <mergeCell ref="V23:Y23"/>
    <mergeCell ref="Z23:AC23"/>
    <mergeCell ref="T21:U21"/>
    <mergeCell ref="V21:Y21"/>
    <mergeCell ref="Z21:AC21"/>
    <mergeCell ref="AD21:AG21"/>
    <mergeCell ref="AH21:AK21"/>
    <mergeCell ref="AL21:AM21"/>
    <mergeCell ref="AD23:AG23"/>
    <mergeCell ref="AH23:AK23"/>
    <mergeCell ref="AL23:AM23"/>
    <mergeCell ref="AN23:AR23"/>
    <mergeCell ref="B24:I25"/>
    <mergeCell ref="J24:N25"/>
    <mergeCell ref="T24:U24"/>
    <mergeCell ref="V24:X24"/>
    <mergeCell ref="AH24:AK24"/>
    <mergeCell ref="AN24:AR24"/>
    <mergeCell ref="AH27:AK27"/>
    <mergeCell ref="AN27:AR27"/>
    <mergeCell ref="V28:Y28"/>
    <mergeCell ref="Z28:AC28"/>
    <mergeCell ref="AD28:AG28"/>
    <mergeCell ref="AH28:AK28"/>
    <mergeCell ref="AN28:AR28"/>
    <mergeCell ref="AN25:AR25"/>
    <mergeCell ref="B26:E28"/>
    <mergeCell ref="F26:N28"/>
    <mergeCell ref="O26:U28"/>
    <mergeCell ref="V26:Y26"/>
    <mergeCell ref="AH26:AK26"/>
    <mergeCell ref="AN26:AR26"/>
    <mergeCell ref="V27:Y27"/>
    <mergeCell ref="Z27:AC27"/>
    <mergeCell ref="AD27:AG27"/>
    <mergeCell ref="T25:U25"/>
    <mergeCell ref="V25:Y25"/>
    <mergeCell ref="Z25:AC25"/>
    <mergeCell ref="AD25:AG25"/>
    <mergeCell ref="AH25:AK25"/>
    <mergeCell ref="AL25:AM25"/>
    <mergeCell ref="X33:Z33"/>
    <mergeCell ref="AC33:AN33"/>
    <mergeCell ref="D34:G34"/>
    <mergeCell ref="AA34:AB34"/>
    <mergeCell ref="AC34:AS34"/>
    <mergeCell ref="AN29:AR29"/>
    <mergeCell ref="AJ30:AL30"/>
    <mergeCell ref="AM30:AN30"/>
    <mergeCell ref="AO30:AR30"/>
    <mergeCell ref="D31:E31"/>
    <mergeCell ref="G31:H31"/>
    <mergeCell ref="J31:K31"/>
    <mergeCell ref="AJ31:AK31"/>
    <mergeCell ref="AM31:AN31"/>
    <mergeCell ref="AP31:AR31"/>
    <mergeCell ref="AA36:AB39"/>
    <mergeCell ref="AC36:AH37"/>
    <mergeCell ref="AJ36:AN37"/>
    <mergeCell ref="AP36:AS37"/>
    <mergeCell ref="AC38:AH39"/>
    <mergeCell ref="AI38:AO39"/>
    <mergeCell ref="AP38:AS39"/>
    <mergeCell ref="AA32:AB32"/>
    <mergeCell ref="AC32:AS32"/>
    <mergeCell ref="AM49:AP50"/>
    <mergeCell ref="B53:I56"/>
    <mergeCell ref="J53:K53"/>
    <mergeCell ref="M53:N53"/>
    <mergeCell ref="O53:T53"/>
    <mergeCell ref="U53:W53"/>
    <mergeCell ref="AL53:AM55"/>
    <mergeCell ref="AN53:AO55"/>
    <mergeCell ref="AP53:AQ55"/>
    <mergeCell ref="S54:S56"/>
    <mergeCell ref="T54:T56"/>
    <mergeCell ref="U54:U56"/>
    <mergeCell ref="V54:V56"/>
    <mergeCell ref="W54:W56"/>
    <mergeCell ref="B57:I59"/>
    <mergeCell ref="J57:N59"/>
    <mergeCell ref="O57:U59"/>
    <mergeCell ref="AR53:AS55"/>
    <mergeCell ref="J54:J56"/>
    <mergeCell ref="K54:K56"/>
    <mergeCell ref="L54:L56"/>
    <mergeCell ref="M54:M56"/>
    <mergeCell ref="N54:N56"/>
    <mergeCell ref="O54:O56"/>
    <mergeCell ref="P54:P56"/>
    <mergeCell ref="Q54:Q56"/>
    <mergeCell ref="R54:R56"/>
    <mergeCell ref="Y57:AH57"/>
    <mergeCell ref="AL57:AM57"/>
    <mergeCell ref="AN57:AS57"/>
    <mergeCell ref="V58:Y59"/>
    <mergeCell ref="Z58:AC59"/>
    <mergeCell ref="AD58:AG59"/>
    <mergeCell ref="AH58:AK59"/>
    <mergeCell ref="AL58:AM59"/>
    <mergeCell ref="AN58:AS58"/>
    <mergeCell ref="B62:I63"/>
    <mergeCell ref="J62:N63"/>
    <mergeCell ref="T62:U62"/>
    <mergeCell ref="V62:X62"/>
    <mergeCell ref="AH62:AK62"/>
    <mergeCell ref="BB58:BC58"/>
    <mergeCell ref="AN59:AS59"/>
    <mergeCell ref="B60:I61"/>
    <mergeCell ref="J60:N61"/>
    <mergeCell ref="T60:U60"/>
    <mergeCell ref="V60:X60"/>
    <mergeCell ref="AH60:AK60"/>
    <mergeCell ref="AN60:AR60"/>
    <mergeCell ref="T61:U61"/>
    <mergeCell ref="V61:Y61"/>
    <mergeCell ref="AN62:AR62"/>
    <mergeCell ref="T63:U63"/>
    <mergeCell ref="V63:Y63"/>
    <mergeCell ref="Z63:AC63"/>
    <mergeCell ref="AD63:AG63"/>
    <mergeCell ref="AH63:AK63"/>
    <mergeCell ref="AL63:AM63"/>
    <mergeCell ref="AN63:AR63"/>
    <mergeCell ref="Z61:AC61"/>
    <mergeCell ref="AD61:AG61"/>
    <mergeCell ref="AH61:AK61"/>
    <mergeCell ref="AL61:AM61"/>
    <mergeCell ref="AN61:AR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8:E80"/>
    <mergeCell ref="F78:N80"/>
    <mergeCell ref="O78:U80"/>
    <mergeCell ref="V78:Y78"/>
    <mergeCell ref="AH78:AK78"/>
    <mergeCell ref="AN78:AR78"/>
    <mergeCell ref="V79:Y79"/>
    <mergeCell ref="B76:I77"/>
    <mergeCell ref="J76:N77"/>
    <mergeCell ref="T76:U76"/>
    <mergeCell ref="V76:X76"/>
    <mergeCell ref="AH76:AK76"/>
    <mergeCell ref="AN76:AR76"/>
    <mergeCell ref="T77:U77"/>
    <mergeCell ref="V77:Y77"/>
    <mergeCell ref="Z77:AC77"/>
    <mergeCell ref="AD77:AG77"/>
    <mergeCell ref="AN81:AR81"/>
    <mergeCell ref="Z79:AC79"/>
    <mergeCell ref="AD79:AG79"/>
    <mergeCell ref="AH79:AK79"/>
    <mergeCell ref="AN79:AR79"/>
    <mergeCell ref="V80:Y80"/>
    <mergeCell ref="Z80:AC80"/>
    <mergeCell ref="AD80:AG80"/>
    <mergeCell ref="AH80:AK80"/>
    <mergeCell ref="AN80:AR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50CFA-CA7D-4687-A388-40723EE9823E}">
  <sheetPr>
    <tabColor theme="3" tint="0.59999389629810485"/>
  </sheetPr>
  <dimension ref="A1:BY81"/>
  <sheetViews>
    <sheetView showGridLines="0" workbookViewId="0">
      <selection activeCell="B16" sqref="B16:I17"/>
    </sheetView>
  </sheetViews>
  <sheetFormatPr defaultColWidth="0" defaultRowHeight="0" customHeight="1" zeroHeight="1" x14ac:dyDescent="0.2"/>
  <cols>
    <col min="1" max="1" width="1.453125" style="1" customWidth="1"/>
    <col min="2" max="14" width="3.6328125" style="1" customWidth="1"/>
    <col min="15" max="18" width="3.08984375" style="1" customWidth="1"/>
    <col min="19" max="19" width="3" style="1" customWidth="1"/>
    <col min="20" max="24" width="3.08984375" style="1" customWidth="1"/>
    <col min="25" max="25" width="2.08984375" style="1" customWidth="1"/>
    <col min="26" max="28" width="3.08984375" style="1" customWidth="1"/>
    <col min="29" max="29" width="2.08984375" style="1" customWidth="1"/>
    <col min="30" max="32" width="3.08984375" style="1" customWidth="1"/>
    <col min="33" max="33" width="2.08984375" style="1" customWidth="1"/>
    <col min="34" max="36" width="3.08984375" style="1" customWidth="1"/>
    <col min="37" max="37" width="2.08984375" style="1" customWidth="1"/>
    <col min="38" max="43" width="3.08984375" style="1" customWidth="1"/>
    <col min="44" max="44" width="1.26953125" style="1" customWidth="1"/>
    <col min="45" max="45" width="2" style="1" customWidth="1"/>
    <col min="46" max="46" width="1.36328125" style="1" customWidth="1"/>
    <col min="47" max="47" width="1.26953125" style="1" customWidth="1"/>
    <col min="48" max="49" width="3.6328125" style="1" hidden="1" customWidth="1"/>
    <col min="50" max="55" width="3.6328125" style="9" hidden="1" customWidth="1"/>
    <col min="56" max="57" width="3.6328125" style="77" hidden="1" customWidth="1"/>
    <col min="58" max="65" width="3.6328125" style="1" hidden="1" customWidth="1"/>
    <col min="66" max="66" width="8.26953125" style="1" hidden="1" customWidth="1"/>
    <col min="67" max="67" width="18.36328125" style="1" hidden="1" customWidth="1"/>
    <col min="68" max="70" width="9.90625" style="1" hidden="1" customWidth="1"/>
    <col min="71" max="74" width="3.6328125" style="1" hidden="1" customWidth="1"/>
    <col min="75" max="75" width="6.453125" style="1" hidden="1" customWidth="1"/>
    <col min="76" max="16384" width="3.6328125" style="1" hidden="1"/>
  </cols>
  <sheetData>
    <row r="1" spans="1:77" ht="6" customHeight="1" thickBot="1" x14ac:dyDescent="0.25"/>
    <row r="2" spans="1:77" ht="24" customHeight="1" x14ac:dyDescent="0.2">
      <c r="X2" s="3"/>
      <c r="Y2" s="3"/>
      <c r="BF2" s="538" t="s">
        <v>50</v>
      </c>
      <c r="BG2" s="539"/>
      <c r="BH2" s="539"/>
      <c r="BI2" s="539"/>
      <c r="BJ2" s="540"/>
    </row>
    <row r="3" spans="1:77"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c r="BF3" s="78"/>
      <c r="BG3" s="77"/>
      <c r="BH3" s="77"/>
      <c r="BI3" s="77"/>
      <c r="BJ3" s="79"/>
    </row>
    <row r="4" spans="1:77" ht="17.25" customHeight="1" x14ac:dyDescent="0.25">
      <c r="B4" s="2" t="s">
        <v>9</v>
      </c>
      <c r="U4" s="6" t="s">
        <v>81</v>
      </c>
      <c r="V4" s="4"/>
      <c r="W4" s="4"/>
      <c r="X4" s="4"/>
      <c r="Y4" s="4"/>
      <c r="BF4" s="78"/>
      <c r="BG4" s="77" t="s">
        <v>51</v>
      </c>
      <c r="BH4" s="77"/>
      <c r="BI4" s="77"/>
      <c r="BJ4" s="79"/>
    </row>
    <row r="5" spans="1:77" ht="13.15" customHeight="1" x14ac:dyDescent="0.2">
      <c r="M5" s="7"/>
      <c r="N5" s="541" t="s">
        <v>39</v>
      </c>
      <c r="O5" s="541"/>
      <c r="P5" s="541"/>
      <c r="Q5" s="541"/>
      <c r="R5" s="541"/>
      <c r="S5" s="541"/>
      <c r="T5" s="541"/>
      <c r="U5" s="541"/>
      <c r="V5" s="541"/>
      <c r="W5" s="541"/>
      <c r="X5" s="541"/>
      <c r="Y5" s="541"/>
      <c r="Z5" s="541"/>
      <c r="AA5" s="541"/>
      <c r="AB5" s="541"/>
      <c r="AC5" s="541"/>
      <c r="AD5" s="541"/>
      <c r="AE5" s="541"/>
      <c r="AF5" s="7"/>
      <c r="AL5" s="80"/>
      <c r="AM5" s="460" t="s">
        <v>102</v>
      </c>
      <c r="AN5" s="461"/>
      <c r="AO5" s="461"/>
      <c r="AP5" s="462"/>
      <c r="BF5" s="78"/>
      <c r="BG5" s="77" t="s">
        <v>52</v>
      </c>
      <c r="BH5" s="77"/>
      <c r="BI5" s="77"/>
      <c r="BJ5" s="79"/>
    </row>
    <row r="6" spans="1:77" ht="13.15" customHeight="1" x14ac:dyDescent="0.2">
      <c r="M6" s="8"/>
      <c r="N6" s="542"/>
      <c r="O6" s="542"/>
      <c r="P6" s="542"/>
      <c r="Q6" s="542"/>
      <c r="R6" s="542"/>
      <c r="S6" s="542"/>
      <c r="T6" s="542"/>
      <c r="U6" s="542"/>
      <c r="V6" s="542"/>
      <c r="W6" s="542"/>
      <c r="X6" s="542"/>
      <c r="Y6" s="542"/>
      <c r="Z6" s="542"/>
      <c r="AA6" s="542"/>
      <c r="AB6" s="542"/>
      <c r="AC6" s="542"/>
      <c r="AD6" s="542"/>
      <c r="AE6" s="542"/>
      <c r="AF6" s="8"/>
      <c r="AL6" s="80"/>
      <c r="AM6" s="463"/>
      <c r="AN6" s="464"/>
      <c r="AO6" s="464"/>
      <c r="AP6" s="465"/>
      <c r="BF6" s="78"/>
      <c r="BG6" s="77" t="s">
        <v>70</v>
      </c>
      <c r="BH6" s="77"/>
      <c r="BI6" s="77"/>
      <c r="BJ6" s="79"/>
    </row>
    <row r="7" spans="1:77" ht="12.75" customHeight="1" x14ac:dyDescent="0.2">
      <c r="AL7" s="81"/>
      <c r="AM7" s="81"/>
      <c r="BF7" s="78"/>
      <c r="BG7" s="77" t="s">
        <v>53</v>
      </c>
      <c r="BH7" s="77"/>
      <c r="BI7" s="77"/>
      <c r="BJ7" s="79"/>
    </row>
    <row r="8" spans="1:77" ht="6" customHeight="1" x14ac:dyDescent="0.2">
      <c r="BF8" s="78"/>
      <c r="BG8" s="77" t="s">
        <v>52</v>
      </c>
      <c r="BH8" s="77"/>
      <c r="BI8" s="77"/>
      <c r="BJ8" s="79"/>
    </row>
    <row r="9" spans="1:77" ht="12" customHeight="1" x14ac:dyDescent="0.2">
      <c r="B9" s="466" t="s">
        <v>2</v>
      </c>
      <c r="C9" s="467"/>
      <c r="D9" s="467"/>
      <c r="E9" s="467"/>
      <c r="F9" s="467"/>
      <c r="G9" s="467"/>
      <c r="H9" s="467"/>
      <c r="I9" s="557"/>
      <c r="J9" s="469" t="s">
        <v>10</v>
      </c>
      <c r="K9" s="469"/>
      <c r="L9" s="41" t="s">
        <v>3</v>
      </c>
      <c r="M9" s="469" t="s">
        <v>11</v>
      </c>
      <c r="N9" s="469"/>
      <c r="O9" s="470" t="s">
        <v>12</v>
      </c>
      <c r="P9" s="469"/>
      <c r="Q9" s="469"/>
      <c r="R9" s="469"/>
      <c r="S9" s="469"/>
      <c r="T9" s="469"/>
      <c r="U9" s="469" t="s">
        <v>13</v>
      </c>
      <c r="V9" s="469"/>
      <c r="W9" s="469"/>
      <c r="AL9" s="569"/>
      <c r="AM9" s="472"/>
      <c r="AN9" s="406" t="s">
        <v>4</v>
      </c>
      <c r="AO9" s="406"/>
      <c r="AP9" s="472"/>
      <c r="AQ9" s="472"/>
      <c r="AR9" s="406" t="s">
        <v>5</v>
      </c>
      <c r="AS9" s="407"/>
      <c r="BF9" s="78"/>
      <c r="BG9" s="77" t="s">
        <v>71</v>
      </c>
      <c r="BH9" s="77"/>
      <c r="BI9" s="77"/>
      <c r="BJ9" s="79"/>
    </row>
    <row r="10" spans="1:77" ht="13.9" customHeight="1" x14ac:dyDescent="0.2">
      <c r="B10" s="467"/>
      <c r="C10" s="467"/>
      <c r="D10" s="467"/>
      <c r="E10" s="467"/>
      <c r="F10" s="467"/>
      <c r="G10" s="467"/>
      <c r="H10" s="467"/>
      <c r="I10" s="557"/>
      <c r="J10" s="412" t="s">
        <v>119</v>
      </c>
      <c r="K10" s="558" t="s">
        <v>119</v>
      </c>
      <c r="L10" s="412" t="s">
        <v>119</v>
      </c>
      <c r="M10" s="560" t="s">
        <v>123</v>
      </c>
      <c r="N10" s="549" t="s">
        <v>125</v>
      </c>
      <c r="O10" s="412" t="s">
        <v>127</v>
      </c>
      <c r="P10" s="547" t="s">
        <v>121</v>
      </c>
      <c r="Q10" s="547" t="s">
        <v>129</v>
      </c>
      <c r="R10" s="547" t="s">
        <v>123</v>
      </c>
      <c r="S10" s="547" t="s">
        <v>119</v>
      </c>
      <c r="T10" s="549" t="s">
        <v>125</v>
      </c>
      <c r="U10" s="413">
        <f>初期設定!C21</f>
        <v>0</v>
      </c>
      <c r="V10" s="548">
        <f>初期設定!D21</f>
        <v>0</v>
      </c>
      <c r="W10" s="552">
        <f>初期設定!E21</f>
        <v>0</v>
      </c>
      <c r="AL10" s="473"/>
      <c r="AM10" s="474"/>
      <c r="AN10" s="408"/>
      <c r="AO10" s="408"/>
      <c r="AP10" s="474"/>
      <c r="AQ10" s="474"/>
      <c r="AR10" s="408"/>
      <c r="AS10" s="409"/>
      <c r="BF10" s="78"/>
      <c r="BG10" s="77" t="s">
        <v>54</v>
      </c>
      <c r="BH10" s="77"/>
      <c r="BI10" s="77"/>
      <c r="BJ10" s="79"/>
    </row>
    <row r="11" spans="1:77" ht="9" customHeight="1" x14ac:dyDescent="0.2">
      <c r="B11" s="467"/>
      <c r="C11" s="467"/>
      <c r="D11" s="467"/>
      <c r="E11" s="467"/>
      <c r="F11" s="467"/>
      <c r="G11" s="467"/>
      <c r="H11" s="467"/>
      <c r="I11" s="557"/>
      <c r="J11" s="413"/>
      <c r="K11" s="559"/>
      <c r="L11" s="413"/>
      <c r="M11" s="561"/>
      <c r="N11" s="550"/>
      <c r="O11" s="413"/>
      <c r="P11" s="548"/>
      <c r="Q11" s="548"/>
      <c r="R11" s="548"/>
      <c r="S11" s="548"/>
      <c r="T11" s="550"/>
      <c r="U11" s="413"/>
      <c r="V11" s="548"/>
      <c r="W11" s="552"/>
      <c r="AL11" s="475"/>
      <c r="AM11" s="476"/>
      <c r="AN11" s="410"/>
      <c r="AO11" s="410"/>
      <c r="AP11" s="476"/>
      <c r="AQ11" s="476"/>
      <c r="AR11" s="410"/>
      <c r="AS11" s="411"/>
      <c r="BF11" s="78"/>
      <c r="BG11" s="77" t="s">
        <v>52</v>
      </c>
      <c r="BH11" s="77"/>
      <c r="BI11" s="77"/>
      <c r="BJ11" s="79"/>
    </row>
    <row r="12" spans="1:77" ht="6" customHeight="1" thickBot="1" x14ac:dyDescent="0.25">
      <c r="B12" s="468"/>
      <c r="C12" s="468"/>
      <c r="D12" s="468"/>
      <c r="E12" s="468"/>
      <c r="F12" s="468"/>
      <c r="G12" s="468"/>
      <c r="H12" s="468"/>
      <c r="I12" s="347"/>
      <c r="J12" s="413"/>
      <c r="K12" s="559"/>
      <c r="L12" s="413"/>
      <c r="M12" s="561"/>
      <c r="N12" s="550"/>
      <c r="O12" s="413"/>
      <c r="P12" s="548"/>
      <c r="Q12" s="548"/>
      <c r="R12" s="548"/>
      <c r="S12" s="548"/>
      <c r="T12" s="550"/>
      <c r="U12" s="413"/>
      <c r="V12" s="548"/>
      <c r="W12" s="552"/>
      <c r="BF12" s="78"/>
      <c r="BG12" s="77" t="s">
        <v>72</v>
      </c>
      <c r="BH12" s="77"/>
      <c r="BI12" s="77"/>
      <c r="BJ12" s="79"/>
    </row>
    <row r="13" spans="1:77" s="3" customFormat="1" ht="15" customHeight="1" thickBot="1" x14ac:dyDescent="0.25">
      <c r="A13" s="1"/>
      <c r="B13" s="391" t="s">
        <v>14</v>
      </c>
      <c r="C13" s="392"/>
      <c r="D13" s="392"/>
      <c r="E13" s="392"/>
      <c r="F13" s="392"/>
      <c r="G13" s="392"/>
      <c r="H13" s="392"/>
      <c r="I13" s="393"/>
      <c r="J13" s="391" t="s">
        <v>6</v>
      </c>
      <c r="K13" s="392"/>
      <c r="L13" s="392"/>
      <c r="M13" s="392"/>
      <c r="N13" s="400"/>
      <c r="O13" s="403" t="s">
        <v>15</v>
      </c>
      <c r="P13" s="392"/>
      <c r="Q13" s="392"/>
      <c r="R13" s="392"/>
      <c r="S13" s="392"/>
      <c r="T13" s="392"/>
      <c r="U13" s="393"/>
      <c r="V13" s="42" t="s">
        <v>30</v>
      </c>
      <c r="W13" s="43"/>
      <c r="X13" s="43"/>
      <c r="Y13" s="426" t="s">
        <v>83</v>
      </c>
      <c r="Z13" s="426"/>
      <c r="AA13" s="426"/>
      <c r="AB13" s="426"/>
      <c r="AC13" s="426"/>
      <c r="AD13" s="426"/>
      <c r="AE13" s="426"/>
      <c r="AF13" s="426"/>
      <c r="AG13" s="426"/>
      <c r="AH13" s="426"/>
      <c r="AI13" s="43"/>
      <c r="AJ13" s="43"/>
      <c r="AK13" s="44"/>
      <c r="AL13" s="45" t="s">
        <v>48</v>
      </c>
      <c r="AM13" s="46"/>
      <c r="AN13" s="428" t="s">
        <v>46</v>
      </c>
      <c r="AO13" s="428"/>
      <c r="AP13" s="428"/>
      <c r="AQ13" s="428"/>
      <c r="AR13" s="428"/>
      <c r="AS13" s="429"/>
      <c r="AX13" s="9"/>
      <c r="AY13" s="9"/>
      <c r="AZ13" s="9"/>
      <c r="BA13" s="9"/>
      <c r="BB13" s="9"/>
      <c r="BC13" s="9"/>
      <c r="BD13" s="543" t="s">
        <v>45</v>
      </c>
      <c r="BE13" s="544"/>
      <c r="BF13" s="82"/>
      <c r="BG13" s="77" t="s">
        <v>55</v>
      </c>
      <c r="BH13" s="39"/>
      <c r="BI13" s="39"/>
      <c r="BJ13" s="83"/>
    </row>
    <row r="14" spans="1:77" s="3" customFormat="1" ht="13.9" customHeight="1" thickBot="1" x14ac:dyDescent="0.25">
      <c r="A14" s="1"/>
      <c r="B14" s="394"/>
      <c r="C14" s="395"/>
      <c r="D14" s="395"/>
      <c r="E14" s="395"/>
      <c r="F14" s="395"/>
      <c r="G14" s="395"/>
      <c r="H14" s="395"/>
      <c r="I14" s="396"/>
      <c r="J14" s="394"/>
      <c r="K14" s="395"/>
      <c r="L14" s="395"/>
      <c r="M14" s="395"/>
      <c r="N14" s="401"/>
      <c r="O14" s="404"/>
      <c r="P14" s="395"/>
      <c r="Q14" s="395"/>
      <c r="R14" s="395"/>
      <c r="S14" s="395"/>
      <c r="T14" s="395"/>
      <c r="U14" s="396"/>
      <c r="V14" s="430" t="s">
        <v>7</v>
      </c>
      <c r="W14" s="431"/>
      <c r="X14" s="431"/>
      <c r="Y14" s="432"/>
      <c r="Z14" s="436" t="s">
        <v>16</v>
      </c>
      <c r="AA14" s="437"/>
      <c r="AB14" s="437"/>
      <c r="AC14" s="438"/>
      <c r="AD14" s="442" t="s">
        <v>17</v>
      </c>
      <c r="AE14" s="443"/>
      <c r="AF14" s="443"/>
      <c r="AG14" s="444"/>
      <c r="AH14" s="448" t="s">
        <v>41</v>
      </c>
      <c r="AI14" s="449"/>
      <c r="AJ14" s="449"/>
      <c r="AK14" s="450"/>
      <c r="AL14" s="553" t="s">
        <v>49</v>
      </c>
      <c r="AM14" s="554"/>
      <c r="AN14" s="456" t="s">
        <v>19</v>
      </c>
      <c r="AO14" s="457"/>
      <c r="AP14" s="457"/>
      <c r="AQ14" s="457"/>
      <c r="AR14" s="458"/>
      <c r="AS14" s="459"/>
      <c r="AX14" s="9"/>
      <c r="AY14" s="84" t="s">
        <v>67</v>
      </c>
      <c r="AZ14" s="84" t="s">
        <v>67</v>
      </c>
      <c r="BA14" s="84" t="s">
        <v>65</v>
      </c>
      <c r="BB14" s="387" t="s">
        <v>66</v>
      </c>
      <c r="BC14" s="388"/>
      <c r="BD14" s="545"/>
      <c r="BE14" s="546"/>
      <c r="BF14" s="85"/>
      <c r="BG14" s="86"/>
      <c r="BH14" s="86"/>
      <c r="BI14" s="87" t="s">
        <v>56</v>
      </c>
      <c r="BJ14" s="88">
        <v>41</v>
      </c>
      <c r="BO14" s="10" t="s">
        <v>117</v>
      </c>
    </row>
    <row r="15" spans="1:77" s="3" customFormat="1" ht="13.9" customHeight="1" x14ac:dyDescent="0.2">
      <c r="A15" s="1"/>
      <c r="B15" s="397"/>
      <c r="C15" s="398"/>
      <c r="D15" s="398"/>
      <c r="E15" s="398"/>
      <c r="F15" s="398"/>
      <c r="G15" s="398"/>
      <c r="H15" s="398"/>
      <c r="I15" s="399"/>
      <c r="J15" s="397"/>
      <c r="K15" s="398"/>
      <c r="L15" s="398"/>
      <c r="M15" s="398"/>
      <c r="N15" s="402"/>
      <c r="O15" s="405"/>
      <c r="P15" s="398"/>
      <c r="Q15" s="398"/>
      <c r="R15" s="398"/>
      <c r="S15" s="398"/>
      <c r="T15" s="398"/>
      <c r="U15" s="399"/>
      <c r="V15" s="433"/>
      <c r="W15" s="434"/>
      <c r="X15" s="434"/>
      <c r="Y15" s="435"/>
      <c r="Z15" s="439"/>
      <c r="AA15" s="440"/>
      <c r="AB15" s="440"/>
      <c r="AC15" s="441"/>
      <c r="AD15" s="445"/>
      <c r="AE15" s="446"/>
      <c r="AF15" s="446"/>
      <c r="AG15" s="447"/>
      <c r="AH15" s="451"/>
      <c r="AI15" s="452"/>
      <c r="AJ15" s="452"/>
      <c r="AK15" s="453"/>
      <c r="AL15" s="555"/>
      <c r="AM15" s="556"/>
      <c r="AN15" s="389"/>
      <c r="AO15" s="389"/>
      <c r="AP15" s="389"/>
      <c r="AQ15" s="389"/>
      <c r="AR15" s="389"/>
      <c r="AS15" s="390"/>
      <c r="AX15" s="9"/>
      <c r="AY15" s="89"/>
      <c r="AZ15" s="90" t="s">
        <v>62</v>
      </c>
      <c r="BA15" s="90" t="s">
        <v>64</v>
      </c>
      <c r="BB15" s="91" t="s">
        <v>63</v>
      </c>
      <c r="BC15" s="90" t="s">
        <v>69</v>
      </c>
      <c r="BD15" s="92" t="s">
        <v>43</v>
      </c>
      <c r="BE15" s="93" t="s">
        <v>44</v>
      </c>
      <c r="BF15" s="94" t="s">
        <v>57</v>
      </c>
      <c r="BG15" s="95" t="s">
        <v>58</v>
      </c>
      <c r="BH15" s="95" t="s">
        <v>59</v>
      </c>
      <c r="BI15" s="96" t="s">
        <v>60</v>
      </c>
      <c r="BJ15" s="97" t="s">
        <v>61</v>
      </c>
      <c r="BL15" s="77" t="s">
        <v>68</v>
      </c>
      <c r="BM15" s="77" t="s">
        <v>42</v>
      </c>
      <c r="BO15" s="3" t="s">
        <v>109</v>
      </c>
      <c r="BP15" s="3" t="s">
        <v>110</v>
      </c>
      <c r="BQ15" s="3" t="s">
        <v>111</v>
      </c>
      <c r="BR15" s="3" t="s">
        <v>112</v>
      </c>
      <c r="BS15" s="3" t="s">
        <v>114</v>
      </c>
      <c r="BT15" s="3" t="s">
        <v>115</v>
      </c>
      <c r="BU15" s="3" t="s">
        <v>116</v>
      </c>
    </row>
    <row r="16" spans="1:77" ht="18" customHeight="1" thickBot="1" x14ac:dyDescent="0.25">
      <c r="B16" s="369"/>
      <c r="C16" s="370"/>
      <c r="D16" s="370"/>
      <c r="E16" s="370"/>
      <c r="F16" s="370"/>
      <c r="G16" s="370"/>
      <c r="H16" s="370"/>
      <c r="I16" s="371"/>
      <c r="J16" s="369"/>
      <c r="K16" s="370"/>
      <c r="L16" s="370"/>
      <c r="M16" s="370"/>
      <c r="N16" s="375"/>
      <c r="O16" s="65"/>
      <c r="P16" s="48" t="s">
        <v>0</v>
      </c>
      <c r="Q16" s="67"/>
      <c r="R16" s="48" t="s">
        <v>1</v>
      </c>
      <c r="S16" s="69"/>
      <c r="T16" s="377" t="s">
        <v>113</v>
      </c>
      <c r="U16" s="377"/>
      <c r="V16" s="378"/>
      <c r="W16" s="379"/>
      <c r="X16" s="379"/>
      <c r="Y16" s="49"/>
      <c r="Z16" s="98"/>
      <c r="AA16" s="99"/>
      <c r="AB16" s="99"/>
      <c r="AC16" s="63" t="s">
        <v>8</v>
      </c>
      <c r="AD16" s="98"/>
      <c r="AE16" s="99"/>
      <c r="AF16" s="99"/>
      <c r="AG16" s="100" t="s">
        <v>8</v>
      </c>
      <c r="AH16" s="365"/>
      <c r="AI16" s="366"/>
      <c r="AJ16" s="366"/>
      <c r="AK16" s="367"/>
      <c r="AL16" s="152"/>
      <c r="AM16" s="153"/>
      <c r="AN16" s="365"/>
      <c r="AO16" s="366"/>
      <c r="AP16" s="366"/>
      <c r="AQ16" s="366"/>
      <c r="AR16" s="366"/>
      <c r="AS16" s="100" t="s">
        <v>8</v>
      </c>
      <c r="AV16" s="101" t="str">
        <f>IF(OR(O16="",Q16=""),"", IF(O16&lt;20,DATE(O16+118,Q16,IF(S16="",1,S16)),DATE(O16+88,Q16,IF(S16="",1,S16))))</f>
        <v/>
      </c>
      <c r="AW16" s="102" t="e">
        <f>IF(AV16&lt;=#REF!,"昔",IF(AV16&lt;=#REF!,"上",IF(AV16&lt;=#REF!,"中","下")))</f>
        <v>#REF!</v>
      </c>
      <c r="AX16" s="9" t="e">
        <f>IF(AV16&lt;=#REF!,5,IF(AV16&lt;=#REF!,7,IF(AV16&lt;=#REF!,9,11)))</f>
        <v>#REF!</v>
      </c>
      <c r="AY16" s="103"/>
      <c r="AZ16" s="104"/>
      <c r="BA16" s="105">
        <f>AN16</f>
        <v>0</v>
      </c>
      <c r="BB16" s="104"/>
      <c r="BC16" s="104"/>
      <c r="BD16" s="106">
        <v>1</v>
      </c>
      <c r="BE16" s="107">
        <v>1</v>
      </c>
      <c r="BF16" s="92">
        <v>1</v>
      </c>
      <c r="BG16" s="108">
        <v>16</v>
      </c>
      <c r="BH16" s="108">
        <v>24</v>
      </c>
      <c r="BI16" s="109" t="str">
        <f ca="1">IF(COUNTA(INDIRECT(ADDRESS(BG16,2)):INDIRECT(ADDRESS(BH16,2)))&gt;0,COUNTA(INDIRECT(ADDRESS(BG16,2)):INDIRECT(ADDRESS(BH16,2))),"")</f>
        <v/>
      </c>
      <c r="BJ16" s="110">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36【機械装置組立又は据付の事業(その他)】(入力用)'!O16,VALUE(概算年度)='36【機械装置組立又は据付の事業(その他)】(入力用)'!O17),IF('36【機械装置組立又は据付の事業(その他)】(入力用)'!Q16=1,1,IF('36【機械装置組立又は据付の事業(その他)】(入力用)'!Q16=2,2,IF('36【機械装置組立又は据付の事業(その他)】(入力用)'!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2">
      <c r="B17" s="372"/>
      <c r="C17" s="373"/>
      <c r="D17" s="373"/>
      <c r="E17" s="373"/>
      <c r="F17" s="373"/>
      <c r="G17" s="373"/>
      <c r="H17" s="373"/>
      <c r="I17" s="374"/>
      <c r="J17" s="372"/>
      <c r="K17" s="373"/>
      <c r="L17" s="373"/>
      <c r="M17" s="373"/>
      <c r="N17" s="376"/>
      <c r="O17" s="66"/>
      <c r="P17" s="11" t="s">
        <v>0</v>
      </c>
      <c r="Q17" s="68"/>
      <c r="R17" s="11" t="s">
        <v>1</v>
      </c>
      <c r="S17" s="70"/>
      <c r="T17" s="380" t="s">
        <v>21</v>
      </c>
      <c r="U17" s="380"/>
      <c r="V17" s="384"/>
      <c r="W17" s="385"/>
      <c r="X17" s="385"/>
      <c r="Y17" s="385"/>
      <c r="Z17" s="384"/>
      <c r="AA17" s="385"/>
      <c r="AB17" s="385"/>
      <c r="AC17" s="385"/>
      <c r="AD17" s="384"/>
      <c r="AE17" s="385"/>
      <c r="AF17" s="385"/>
      <c r="AG17" s="386"/>
      <c r="AH17" s="341">
        <f>V17+Z17-AD17</f>
        <v>0</v>
      </c>
      <c r="AI17" s="341"/>
      <c r="AJ17" s="341"/>
      <c r="AK17" s="368"/>
      <c r="AL17" s="345" t="str">
        <f>IF(AH17&gt;0,0.21,"")</f>
        <v/>
      </c>
      <c r="AM17" s="346"/>
      <c r="AN17" s="342">
        <f>INT(AH17*0.21)</f>
        <v>0</v>
      </c>
      <c r="AO17" s="343"/>
      <c r="AP17" s="343"/>
      <c r="AQ17" s="343"/>
      <c r="AR17" s="343"/>
      <c r="AS17" s="35"/>
      <c r="AV17" s="101"/>
      <c r="AW17" s="102"/>
      <c r="AY17" s="111">
        <f>AH17</f>
        <v>0</v>
      </c>
      <c r="AZ17" s="112" t="e">
        <f>IF(AV16&lt;=#REF!,AH17,IF(AND(AV16&gt;=#REF!,AV16&lt;=#REF!),AH17*105/108,AH17))</f>
        <v>#REF!</v>
      </c>
      <c r="BA17" s="90"/>
      <c r="BB17" s="112" t="e">
        <f>IF($AL17="賃金で算定",0,INT(AY17*$AL17/100))</f>
        <v>#VALUE!</v>
      </c>
      <c r="BC17" s="112" t="e">
        <f>IF(AY17=AZ17,BB17,AZ17*$AL17/100)</f>
        <v>#REF!</v>
      </c>
      <c r="BD17" s="106">
        <v>2</v>
      </c>
      <c r="BE17" s="107">
        <v>2</v>
      </c>
      <c r="BF17" s="92">
        <v>2</v>
      </c>
      <c r="BG17" s="108">
        <v>60</v>
      </c>
      <c r="BH17" s="108">
        <f>BG16+BG17</f>
        <v>76</v>
      </c>
      <c r="BI17" s="93" t="str">
        <f ca="1">IF(COUNTA(INDIRECT(ADDRESS(BG17,2)):INDIRECT(ADDRESS(BH17,2)))&gt;0,COUNTA(INDIRECT(ADDRESS(BG17,2)):INDIRECT(ADDRESS(BH17,2))),"")</f>
        <v/>
      </c>
      <c r="BJ17" s="77"/>
      <c r="BL17" s="77" t="e">
        <f>IF(AY17=AZ17,0,1)</f>
        <v>#REF!</v>
      </c>
      <c r="BM17" s="77" t="e">
        <f>IF(BL17=1,AL17,"")</f>
        <v>#REF!</v>
      </c>
    </row>
    <row r="18" spans="2:74" ht="18" customHeight="1" x14ac:dyDescent="0.2">
      <c r="B18" s="369"/>
      <c r="C18" s="370"/>
      <c r="D18" s="370"/>
      <c r="E18" s="370"/>
      <c r="F18" s="370"/>
      <c r="G18" s="370"/>
      <c r="H18" s="370"/>
      <c r="I18" s="371"/>
      <c r="J18" s="369"/>
      <c r="K18" s="370"/>
      <c r="L18" s="370"/>
      <c r="M18" s="370"/>
      <c r="N18" s="375"/>
      <c r="O18" s="65"/>
      <c r="P18" s="48" t="s">
        <v>31</v>
      </c>
      <c r="Q18" s="67"/>
      <c r="R18" s="48" t="s">
        <v>1</v>
      </c>
      <c r="S18" s="69"/>
      <c r="T18" s="377" t="s">
        <v>113</v>
      </c>
      <c r="U18" s="377"/>
      <c r="V18" s="378"/>
      <c r="W18" s="379"/>
      <c r="X18" s="379"/>
      <c r="Y18" s="64"/>
      <c r="Z18" s="113"/>
      <c r="AA18" s="114"/>
      <c r="AB18" s="114"/>
      <c r="AC18" s="64"/>
      <c r="AD18" s="113"/>
      <c r="AE18" s="114"/>
      <c r="AF18" s="114"/>
      <c r="AG18" s="115"/>
      <c r="AH18" s="365"/>
      <c r="AI18" s="366"/>
      <c r="AJ18" s="366"/>
      <c r="AK18" s="367"/>
      <c r="AL18" s="152"/>
      <c r="AM18" s="153"/>
      <c r="AN18" s="365"/>
      <c r="AO18" s="366"/>
      <c r="AP18" s="366"/>
      <c r="AQ18" s="366"/>
      <c r="AR18" s="366"/>
      <c r="AS18" s="58"/>
      <c r="AV18" s="101" t="str">
        <f>IF(OR(O18="",Q18=""),"", IF(O18&lt;20,DATE(O18+118,Q18,IF(S18="",1,S18)),DATE(O18+88,Q18,IF(S18="",1,S18))))</f>
        <v/>
      </c>
      <c r="AW18" s="102" t="e">
        <f>IF(AV18&lt;=#REF!,"昔",IF(AV18&lt;=#REF!,"上",IF(AV18&lt;=#REF!,"中","下")))</f>
        <v>#REF!</v>
      </c>
      <c r="AX18" s="9" t="e">
        <f>IF(AV18&lt;=#REF!,5,IF(AV18&lt;=#REF!,7,IF(AV18&lt;=#REF!,9,11)))</f>
        <v>#REF!</v>
      </c>
      <c r="AY18" s="103"/>
      <c r="AZ18" s="104"/>
      <c r="BA18" s="105">
        <f t="shared" ref="BA18" si="0">AN18</f>
        <v>0</v>
      </c>
      <c r="BB18" s="104"/>
      <c r="BC18" s="104"/>
      <c r="BD18" s="116">
        <v>3</v>
      </c>
      <c r="BE18" s="107">
        <v>3</v>
      </c>
      <c r="BF18" s="92">
        <v>3</v>
      </c>
      <c r="BG18" s="108">
        <f t="shared" ref="BG18:BH33" si="1">BG17+$BJ$14</f>
        <v>101</v>
      </c>
      <c r="BH18" s="108">
        <f t="shared" si="1"/>
        <v>117</v>
      </c>
      <c r="BI18" s="93" t="str">
        <f ca="1">IF(COUNTA(INDIRECT(ADDRESS(BG18,2)):INDIRECT(ADDRESS(BH18,2)))&gt;0,COUNTA(INDIRECT(ADDRESS(BG18,2)):INDIRECT(ADDRESS(BH18,2))),"")</f>
        <v/>
      </c>
      <c r="BJ18" s="77"/>
      <c r="BL18" s="77"/>
      <c r="BM18" s="77"/>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36【機械装置組立又は据付の事業(その他)】(入力用)'!O18,VALUE(概算年度)='36【機械装置組立又は据付の事業(その他)】(入力用)'!O19),IF('36【機械装置組立又は据付の事業(その他)】(入力用)'!Q18=1,1,IF('36【機械装置組立又は据付の事業(その他)】(入力用)'!Q18=2,2,IF('36【機械装置組立又は据付の事業(その他)】(入力用)'!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5">
      <c r="B19" s="372"/>
      <c r="C19" s="373"/>
      <c r="D19" s="373"/>
      <c r="E19" s="373"/>
      <c r="F19" s="373"/>
      <c r="G19" s="373"/>
      <c r="H19" s="373"/>
      <c r="I19" s="374"/>
      <c r="J19" s="372"/>
      <c r="K19" s="373"/>
      <c r="L19" s="373"/>
      <c r="M19" s="373"/>
      <c r="N19" s="376"/>
      <c r="O19" s="66"/>
      <c r="P19" s="11" t="s">
        <v>0</v>
      </c>
      <c r="Q19" s="68"/>
      <c r="R19" s="11" t="s">
        <v>1</v>
      </c>
      <c r="S19" s="70"/>
      <c r="T19" s="380" t="s">
        <v>21</v>
      </c>
      <c r="U19" s="380"/>
      <c r="V19" s="381"/>
      <c r="W19" s="382"/>
      <c r="X19" s="382"/>
      <c r="Y19" s="383"/>
      <c r="Z19" s="384"/>
      <c r="AA19" s="385"/>
      <c r="AB19" s="385"/>
      <c r="AC19" s="385"/>
      <c r="AD19" s="384"/>
      <c r="AE19" s="385"/>
      <c r="AF19" s="385"/>
      <c r="AG19" s="386"/>
      <c r="AH19" s="341">
        <f>V19+Z19-AD19</f>
        <v>0</v>
      </c>
      <c r="AI19" s="341"/>
      <c r="AJ19" s="341"/>
      <c r="AK19" s="368"/>
      <c r="AL19" s="345" t="str">
        <f>IF(AH19&gt;0,0.21,"")</f>
        <v/>
      </c>
      <c r="AM19" s="346"/>
      <c r="AN19" s="342">
        <f>INT(AH19*0.21)</f>
        <v>0</v>
      </c>
      <c r="AO19" s="343"/>
      <c r="AP19" s="343"/>
      <c r="AQ19" s="343"/>
      <c r="AR19" s="343"/>
      <c r="AS19" s="35"/>
      <c r="AV19" s="101"/>
      <c r="AW19" s="102"/>
      <c r="AY19" s="111">
        <f>AH19</f>
        <v>0</v>
      </c>
      <c r="AZ19" s="112" t="e">
        <f>IF(AV18&lt;=#REF!,AH19,IF(AND(AV18&gt;=#REF!,AV18&lt;=#REF!),AH19*105/108,AH19))</f>
        <v>#REF!</v>
      </c>
      <c r="BA19" s="90"/>
      <c r="BB19" s="112" t="e">
        <f t="shared" ref="BB19" si="2">IF($AL19="賃金で算定",0,INT(AY19*$AL19/100))</f>
        <v>#VALUE!</v>
      </c>
      <c r="BC19" s="117" t="e">
        <f>IF(AY19=AZ19,BB19,AZ19*$AL19/100)</f>
        <v>#REF!</v>
      </c>
      <c r="BD19" s="118">
        <v>4</v>
      </c>
      <c r="BE19" s="119">
        <v>4</v>
      </c>
      <c r="BF19" s="92">
        <v>4</v>
      </c>
      <c r="BG19" s="108">
        <f t="shared" si="1"/>
        <v>142</v>
      </c>
      <c r="BH19" s="108">
        <f t="shared" si="1"/>
        <v>158</v>
      </c>
      <c r="BI19" s="93" t="str">
        <f ca="1">IF(COUNTA(INDIRECT(ADDRESS(BG19,2)):INDIRECT(ADDRESS(BH19,2)))&gt;0,COUNTA(INDIRECT(ADDRESS(BG19,2)):INDIRECT(ADDRESS(BH19,2))),"")</f>
        <v/>
      </c>
      <c r="BJ19" s="77"/>
      <c r="BL19" s="77" t="e">
        <f>IF(AY19=AZ19,0,1)</f>
        <v>#REF!</v>
      </c>
      <c r="BM19" s="77" t="e">
        <f>IF(BL19=1,AL19,"")</f>
        <v>#REF!</v>
      </c>
    </row>
    <row r="20" spans="2:74" ht="18" customHeight="1" x14ac:dyDescent="0.2">
      <c r="B20" s="369"/>
      <c r="C20" s="370"/>
      <c r="D20" s="370"/>
      <c r="E20" s="370"/>
      <c r="F20" s="370"/>
      <c r="G20" s="370"/>
      <c r="H20" s="370"/>
      <c r="I20" s="371"/>
      <c r="J20" s="369"/>
      <c r="K20" s="370"/>
      <c r="L20" s="370"/>
      <c r="M20" s="370"/>
      <c r="N20" s="375"/>
      <c r="O20" s="65"/>
      <c r="P20" s="48" t="s">
        <v>31</v>
      </c>
      <c r="Q20" s="67"/>
      <c r="R20" s="48" t="s">
        <v>1</v>
      </c>
      <c r="S20" s="69"/>
      <c r="T20" s="377" t="s">
        <v>113</v>
      </c>
      <c r="U20" s="377"/>
      <c r="V20" s="378"/>
      <c r="W20" s="379"/>
      <c r="X20" s="379"/>
      <c r="Y20" s="64"/>
      <c r="Z20" s="113"/>
      <c r="AA20" s="114"/>
      <c r="AB20" s="114"/>
      <c r="AC20" s="64"/>
      <c r="AD20" s="113"/>
      <c r="AE20" s="114"/>
      <c r="AF20" s="114"/>
      <c r="AG20" s="115"/>
      <c r="AH20" s="365"/>
      <c r="AI20" s="366"/>
      <c r="AJ20" s="366"/>
      <c r="AK20" s="367"/>
      <c r="AL20" s="152"/>
      <c r="AM20" s="153"/>
      <c r="AN20" s="365"/>
      <c r="AO20" s="366"/>
      <c r="AP20" s="366"/>
      <c r="AQ20" s="366"/>
      <c r="AR20" s="366"/>
      <c r="AS20" s="58"/>
      <c r="AV20" s="101" t="str">
        <f>IF(OR(O20="",Q20=""),"", IF(O20&lt;20,DATE(O20+118,Q20,IF(S20="",1,S20)),DATE(O20+88,Q20,IF(S20="",1,S20))))</f>
        <v/>
      </c>
      <c r="AW20" s="102" t="e">
        <f>IF(AV20&lt;=#REF!,"昔",IF(AV20&lt;=#REF!,"上",IF(AV20&lt;=#REF!,"中","下")))</f>
        <v>#REF!</v>
      </c>
      <c r="AX20" s="9" t="e">
        <f>IF(AV20&lt;=#REF!,5,IF(AV20&lt;=#REF!,7,IF(AV20&lt;=#REF!,9,11)))</f>
        <v>#REF!</v>
      </c>
      <c r="AY20" s="103"/>
      <c r="AZ20" s="104"/>
      <c r="BA20" s="105">
        <f t="shared" ref="BA20" si="3">AN20</f>
        <v>0</v>
      </c>
      <c r="BB20" s="104"/>
      <c r="BC20" s="104"/>
      <c r="BE20" s="120">
        <v>5</v>
      </c>
      <c r="BF20" s="92">
        <v>5</v>
      </c>
      <c r="BG20" s="108">
        <f t="shared" si="1"/>
        <v>183</v>
      </c>
      <c r="BH20" s="108">
        <f t="shared" si="1"/>
        <v>199</v>
      </c>
      <c r="BI20" s="93" t="str">
        <f ca="1">IF(COUNTA(INDIRECT(ADDRESS(BG20,2)):INDIRECT(ADDRESS(BH20,2)))&gt;0,COUNTA(INDIRECT(ADDRESS(BG20,2)):INDIRECT(ADDRESS(BH20,2))),"")</f>
        <v/>
      </c>
      <c r="BJ20" s="77"/>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36【機械装置組立又は据付の事業(その他)】(入力用)'!O20,VALUE(概算年度)='36【機械装置組立又は据付の事業(その他)】(入力用)'!O21),IF('36【機械装置組立又は据付の事業(その他)】(入力用)'!Q20=1,1,IF('36【機械装置組立又は据付の事業(その他)】(入力用)'!Q20=2,2,IF('36【機械装置組立又は据付の事業(その他)】(入力用)'!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2">
      <c r="B21" s="372"/>
      <c r="C21" s="373"/>
      <c r="D21" s="373"/>
      <c r="E21" s="373"/>
      <c r="F21" s="373"/>
      <c r="G21" s="373"/>
      <c r="H21" s="373"/>
      <c r="I21" s="374"/>
      <c r="J21" s="372"/>
      <c r="K21" s="373"/>
      <c r="L21" s="373"/>
      <c r="M21" s="373"/>
      <c r="N21" s="376"/>
      <c r="O21" s="66"/>
      <c r="P21" s="11" t="s">
        <v>0</v>
      </c>
      <c r="Q21" s="68"/>
      <c r="R21" s="11" t="s">
        <v>1</v>
      </c>
      <c r="S21" s="70"/>
      <c r="T21" s="380" t="s">
        <v>21</v>
      </c>
      <c r="U21" s="380"/>
      <c r="V21" s="381"/>
      <c r="W21" s="382"/>
      <c r="X21" s="382"/>
      <c r="Y21" s="383"/>
      <c r="Z21" s="381"/>
      <c r="AA21" s="382"/>
      <c r="AB21" s="382"/>
      <c r="AC21" s="382"/>
      <c r="AD21" s="381"/>
      <c r="AE21" s="382"/>
      <c r="AF21" s="382"/>
      <c r="AG21" s="383"/>
      <c r="AH21" s="341">
        <f>V21+Z21-AD21</f>
        <v>0</v>
      </c>
      <c r="AI21" s="341"/>
      <c r="AJ21" s="341"/>
      <c r="AK21" s="368"/>
      <c r="AL21" s="345" t="str">
        <f>IF(AH21&gt;0,0.21,"")</f>
        <v/>
      </c>
      <c r="AM21" s="346"/>
      <c r="AN21" s="342">
        <f>INT(AH21*0.21)</f>
        <v>0</v>
      </c>
      <c r="AO21" s="343"/>
      <c r="AP21" s="343"/>
      <c r="AQ21" s="343"/>
      <c r="AR21" s="343"/>
      <c r="AS21" s="35"/>
      <c r="AV21" s="101"/>
      <c r="AW21" s="102"/>
      <c r="AY21" s="111">
        <f>AH21</f>
        <v>0</v>
      </c>
      <c r="AZ21" s="112" t="e">
        <f>IF(AV20&lt;=#REF!,AH21,IF(AND(AV20&gt;=#REF!,AV20&lt;=#REF!),AH21*105/108,AH21))</f>
        <v>#REF!</v>
      </c>
      <c r="BA21" s="90"/>
      <c r="BB21" s="112" t="e">
        <f t="shared" ref="BB21" si="4">IF($AL21="賃金で算定",0,INT(AY21*$AL21/100))</f>
        <v>#VALUE!</v>
      </c>
      <c r="BC21" s="112" t="e">
        <f>IF(AY21=AZ21,BB21,AZ21*$AL21/100)</f>
        <v>#REF!</v>
      </c>
      <c r="BE21" s="120">
        <v>6</v>
      </c>
      <c r="BF21" s="92">
        <v>6</v>
      </c>
      <c r="BG21" s="108">
        <f t="shared" si="1"/>
        <v>224</v>
      </c>
      <c r="BH21" s="108">
        <f t="shared" si="1"/>
        <v>240</v>
      </c>
      <c r="BI21" s="93" t="str">
        <f ca="1">IF(COUNTA(INDIRECT(ADDRESS(BG21,2)):INDIRECT(ADDRESS(BH21,2)))&gt;0,COUNTA(INDIRECT(ADDRESS(BG21,2)):INDIRECT(ADDRESS(BH21,2))),"")</f>
        <v/>
      </c>
      <c r="BJ21" s="77"/>
      <c r="BL21" s="77" t="e">
        <f>IF(AY21=AZ21,0,1)</f>
        <v>#REF!</v>
      </c>
      <c r="BM21" s="77" t="e">
        <f>IF(BL21=1,AL21,"")</f>
        <v>#REF!</v>
      </c>
    </row>
    <row r="22" spans="2:74" ht="18" customHeight="1" x14ac:dyDescent="0.2">
      <c r="B22" s="369"/>
      <c r="C22" s="370"/>
      <c r="D22" s="370"/>
      <c r="E22" s="370"/>
      <c r="F22" s="370"/>
      <c r="G22" s="370"/>
      <c r="H22" s="370"/>
      <c r="I22" s="371"/>
      <c r="J22" s="369"/>
      <c r="K22" s="370"/>
      <c r="L22" s="370"/>
      <c r="M22" s="370"/>
      <c r="N22" s="375"/>
      <c r="O22" s="65"/>
      <c r="P22" s="48" t="s">
        <v>31</v>
      </c>
      <c r="Q22" s="67"/>
      <c r="R22" s="48" t="s">
        <v>1</v>
      </c>
      <c r="S22" s="69"/>
      <c r="T22" s="377" t="s">
        <v>113</v>
      </c>
      <c r="U22" s="377"/>
      <c r="V22" s="378"/>
      <c r="W22" s="379"/>
      <c r="X22" s="379"/>
      <c r="Y22" s="24"/>
      <c r="Z22" s="121"/>
      <c r="AA22" s="122"/>
      <c r="AB22" s="122"/>
      <c r="AC22" s="24"/>
      <c r="AD22" s="121"/>
      <c r="AE22" s="122"/>
      <c r="AF22" s="122"/>
      <c r="AG22" s="123"/>
      <c r="AH22" s="365"/>
      <c r="AI22" s="366"/>
      <c r="AJ22" s="366"/>
      <c r="AK22" s="367"/>
      <c r="AL22" s="152"/>
      <c r="AM22" s="153"/>
      <c r="AN22" s="365"/>
      <c r="AO22" s="366"/>
      <c r="AP22" s="366"/>
      <c r="AQ22" s="366"/>
      <c r="AR22" s="366"/>
      <c r="AS22" s="58"/>
      <c r="AV22" s="101" t="str">
        <f>IF(OR(O22="",Q22=""),"", IF(O22&lt;20,DATE(O22+118,Q22,IF(S22="",1,S22)),DATE(O22+88,Q22,IF(S22="",1,S22))))</f>
        <v/>
      </c>
      <c r="AW22" s="102" t="e">
        <f>IF(AV22&lt;=#REF!,"昔",IF(AV22&lt;=#REF!,"上",IF(AV22&lt;=#REF!,"中","下")))</f>
        <v>#REF!</v>
      </c>
      <c r="AX22" s="9" t="e">
        <f>IF(AV22&lt;=#REF!,5,IF(AV22&lt;=#REF!,7,IF(AV22&lt;=#REF!,9,11)))</f>
        <v>#REF!</v>
      </c>
      <c r="AY22" s="103"/>
      <c r="AZ22" s="104"/>
      <c r="BA22" s="105">
        <f t="shared" ref="BA22" si="5">AN22</f>
        <v>0</v>
      </c>
      <c r="BB22" s="104"/>
      <c r="BC22" s="104"/>
      <c r="BE22" s="120">
        <v>7</v>
      </c>
      <c r="BF22" s="92">
        <v>7</v>
      </c>
      <c r="BG22" s="108">
        <f t="shared" si="1"/>
        <v>265</v>
      </c>
      <c r="BH22" s="108">
        <f t="shared" si="1"/>
        <v>281</v>
      </c>
      <c r="BI22" s="93" t="str">
        <f ca="1">IF(COUNTA(INDIRECT(ADDRESS(BG22,2)):INDIRECT(ADDRESS(BH22,2)))&gt;0,COUNTA(INDIRECT(ADDRESS(BG22,2)):INDIRECT(ADDRESS(BH22,2))),"")</f>
        <v/>
      </c>
      <c r="BJ22" s="77"/>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36【機械装置組立又は据付の事業(その他)】(入力用)'!O22,VALUE(概算年度)='36【機械装置組立又は据付の事業(その他)】(入力用)'!O23),IF('36【機械装置組立又は据付の事業(その他)】(入力用)'!Q22=1,1,IF('36【機械装置組立又は据付の事業(その他)】(入力用)'!Q22=2,2,IF('36【機械装置組立又は据付の事業(その他)】(入力用)'!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2">
      <c r="B23" s="372"/>
      <c r="C23" s="373"/>
      <c r="D23" s="373"/>
      <c r="E23" s="373"/>
      <c r="F23" s="373"/>
      <c r="G23" s="373"/>
      <c r="H23" s="373"/>
      <c r="I23" s="374"/>
      <c r="J23" s="372"/>
      <c r="K23" s="373"/>
      <c r="L23" s="373"/>
      <c r="M23" s="373"/>
      <c r="N23" s="376"/>
      <c r="O23" s="66"/>
      <c r="P23" s="11" t="s">
        <v>0</v>
      </c>
      <c r="Q23" s="68"/>
      <c r="R23" s="11" t="s">
        <v>1</v>
      </c>
      <c r="S23" s="70"/>
      <c r="T23" s="380" t="s">
        <v>21</v>
      </c>
      <c r="U23" s="380"/>
      <c r="V23" s="381"/>
      <c r="W23" s="382"/>
      <c r="X23" s="382"/>
      <c r="Y23" s="383"/>
      <c r="Z23" s="384"/>
      <c r="AA23" s="385"/>
      <c r="AB23" s="385"/>
      <c r="AC23" s="385"/>
      <c r="AD23" s="384"/>
      <c r="AE23" s="385"/>
      <c r="AF23" s="385"/>
      <c r="AG23" s="386"/>
      <c r="AH23" s="341">
        <f>V23+Z23-AD23</f>
        <v>0</v>
      </c>
      <c r="AI23" s="341"/>
      <c r="AJ23" s="341"/>
      <c r="AK23" s="368"/>
      <c r="AL23" s="345" t="str">
        <f>IF(AH23&gt;0,0.21,"")</f>
        <v/>
      </c>
      <c r="AM23" s="346"/>
      <c r="AN23" s="342">
        <f>INT(AH23*0.21)</f>
        <v>0</v>
      </c>
      <c r="AO23" s="343"/>
      <c r="AP23" s="343"/>
      <c r="AQ23" s="343"/>
      <c r="AR23" s="343"/>
      <c r="AS23" s="35"/>
      <c r="AV23" s="101"/>
      <c r="AW23" s="102"/>
      <c r="AY23" s="111">
        <f>AH23</f>
        <v>0</v>
      </c>
      <c r="AZ23" s="112" t="e">
        <f>IF(AV22&lt;=#REF!,AH23,IF(AND(AV22&gt;=#REF!,AV22&lt;=#REF!),AH23*105/108,AH23))</f>
        <v>#REF!</v>
      </c>
      <c r="BA23" s="90"/>
      <c r="BB23" s="112" t="e">
        <f t="shared" ref="BB23" si="6">IF($AL23="賃金で算定",0,INT(AY23*$AL23/100))</f>
        <v>#VALUE!</v>
      </c>
      <c r="BC23" s="112" t="e">
        <f>IF(AY23=AZ23,BB23,AZ23*$AL23/100)</f>
        <v>#REF!</v>
      </c>
      <c r="BE23" s="120">
        <v>8</v>
      </c>
      <c r="BF23" s="92">
        <v>8</v>
      </c>
      <c r="BG23" s="108">
        <f t="shared" si="1"/>
        <v>306</v>
      </c>
      <c r="BH23" s="108">
        <f t="shared" si="1"/>
        <v>322</v>
      </c>
      <c r="BI23" s="93" t="str">
        <f ca="1">IF(COUNTA(INDIRECT(ADDRESS(BG23,2)):INDIRECT(ADDRESS(BH23,2)))&gt;0,COUNTA(INDIRECT(ADDRESS(BG23,2)):INDIRECT(ADDRESS(BH23,2))),"")</f>
        <v/>
      </c>
      <c r="BJ23" s="77"/>
      <c r="BL23" s="77" t="e">
        <f>IF(AY23=AZ23,0,1)</f>
        <v>#REF!</v>
      </c>
      <c r="BM23" s="77" t="e">
        <f>IF(BL23=1,AL23,"")</f>
        <v>#REF!</v>
      </c>
    </row>
    <row r="24" spans="2:74" ht="18" customHeight="1" x14ac:dyDescent="0.2">
      <c r="B24" s="369"/>
      <c r="C24" s="370"/>
      <c r="D24" s="370"/>
      <c r="E24" s="370"/>
      <c r="F24" s="370"/>
      <c r="G24" s="370"/>
      <c r="H24" s="370"/>
      <c r="I24" s="371"/>
      <c r="J24" s="369"/>
      <c r="K24" s="370"/>
      <c r="L24" s="370"/>
      <c r="M24" s="370"/>
      <c r="N24" s="375"/>
      <c r="O24" s="65"/>
      <c r="P24" s="48" t="s">
        <v>31</v>
      </c>
      <c r="Q24" s="67"/>
      <c r="R24" s="48" t="s">
        <v>1</v>
      </c>
      <c r="S24" s="69"/>
      <c r="T24" s="377" t="s">
        <v>113</v>
      </c>
      <c r="U24" s="377"/>
      <c r="V24" s="378"/>
      <c r="W24" s="379"/>
      <c r="X24" s="379"/>
      <c r="Y24" s="64"/>
      <c r="Z24" s="113"/>
      <c r="AA24" s="114"/>
      <c r="AB24" s="114"/>
      <c r="AC24" s="64"/>
      <c r="AD24" s="113"/>
      <c r="AE24" s="114"/>
      <c r="AF24" s="114"/>
      <c r="AG24" s="115"/>
      <c r="AH24" s="365"/>
      <c r="AI24" s="366"/>
      <c r="AJ24" s="366"/>
      <c r="AK24" s="367"/>
      <c r="AL24" s="152"/>
      <c r="AM24" s="153"/>
      <c r="AN24" s="365"/>
      <c r="AO24" s="366"/>
      <c r="AP24" s="366"/>
      <c r="AQ24" s="366"/>
      <c r="AR24" s="366"/>
      <c r="AS24" s="58"/>
      <c r="AV24" s="101" t="str">
        <f>IF(OR(O24="",Q24=""),"", IF(O24&lt;20,DATE(O24+118,Q24,IF(S24="",1,S24)),DATE(O24+88,Q24,IF(S24="",1,S24))))</f>
        <v/>
      </c>
      <c r="AW24" s="102" t="e">
        <f>IF(AV24&lt;=#REF!,"昔",IF(AV24&lt;=#REF!,"上",IF(AV24&lt;=#REF!,"中","下")))</f>
        <v>#REF!</v>
      </c>
      <c r="AX24" s="9" t="e">
        <f>IF(AV24&lt;=#REF!,5,IF(AV24&lt;=#REF!,7,IF(AV24&lt;=#REF!,9,11)))</f>
        <v>#REF!</v>
      </c>
      <c r="AY24" s="103"/>
      <c r="AZ24" s="104"/>
      <c r="BA24" s="105">
        <f t="shared" ref="BA24" si="7">AN24</f>
        <v>0</v>
      </c>
      <c r="BB24" s="104"/>
      <c r="BC24" s="104"/>
      <c r="BE24" s="120">
        <v>9</v>
      </c>
      <c r="BF24" s="92">
        <v>9</v>
      </c>
      <c r="BG24" s="108">
        <f t="shared" si="1"/>
        <v>347</v>
      </c>
      <c r="BH24" s="108">
        <f t="shared" si="1"/>
        <v>363</v>
      </c>
      <c r="BI24" s="93" t="str">
        <f ca="1">IF(COUNTA(INDIRECT(ADDRESS(BG24,2)):INDIRECT(ADDRESS(BH24,2)))&gt;0,COUNTA(INDIRECT(ADDRESS(BG24,2)):INDIRECT(ADDRESS(BH24,2))),"")</f>
        <v/>
      </c>
      <c r="BJ24" s="77"/>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36【機械装置組立又は据付の事業(その他)】(入力用)'!O24,VALUE(概算年度)='36【機械装置組立又は据付の事業(その他)】(入力用)'!O25),IF('36【機械装置組立又は据付の事業(その他)】(入力用)'!Q24=1,1,IF('36【機械装置組立又は据付の事業(その他)】(入力用)'!Q24=2,2,IF('36【機械装置組立又は据付の事業(その他)】(入力用)'!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2">
      <c r="B25" s="372"/>
      <c r="C25" s="373"/>
      <c r="D25" s="373"/>
      <c r="E25" s="373"/>
      <c r="F25" s="373"/>
      <c r="G25" s="373"/>
      <c r="H25" s="373"/>
      <c r="I25" s="374"/>
      <c r="J25" s="372"/>
      <c r="K25" s="373"/>
      <c r="L25" s="373"/>
      <c r="M25" s="373"/>
      <c r="N25" s="376"/>
      <c r="O25" s="66"/>
      <c r="P25" s="11" t="s">
        <v>0</v>
      </c>
      <c r="Q25" s="68"/>
      <c r="R25" s="11" t="s">
        <v>1</v>
      </c>
      <c r="S25" s="70"/>
      <c r="T25" s="380" t="s">
        <v>21</v>
      </c>
      <c r="U25" s="380"/>
      <c r="V25" s="381"/>
      <c r="W25" s="382"/>
      <c r="X25" s="382"/>
      <c r="Y25" s="383"/>
      <c r="Z25" s="381"/>
      <c r="AA25" s="382"/>
      <c r="AB25" s="382"/>
      <c r="AC25" s="382"/>
      <c r="AD25" s="384"/>
      <c r="AE25" s="385"/>
      <c r="AF25" s="385"/>
      <c r="AG25" s="386"/>
      <c r="AH25" s="341">
        <f>V25+Z25-AD25</f>
        <v>0</v>
      </c>
      <c r="AI25" s="341"/>
      <c r="AJ25" s="341"/>
      <c r="AK25" s="368"/>
      <c r="AL25" s="345" t="str">
        <f>IF(AH25&gt;0,0.21,"")</f>
        <v/>
      </c>
      <c r="AM25" s="346"/>
      <c r="AN25" s="342">
        <f>INT(AH25*0.21)</f>
        <v>0</v>
      </c>
      <c r="AO25" s="343"/>
      <c r="AP25" s="343"/>
      <c r="AQ25" s="343"/>
      <c r="AR25" s="343"/>
      <c r="AS25" s="35"/>
      <c r="AV25" s="102"/>
      <c r="AW25" s="102"/>
      <c r="AY25" s="111">
        <f>AH25</f>
        <v>0</v>
      </c>
      <c r="AZ25" s="112" t="e">
        <f>IF(AV24&lt;=#REF!,AH25,IF(AND(AV24&gt;=#REF!,AV24&lt;=#REF!),AH25*105/108,AH25))</f>
        <v>#REF!</v>
      </c>
      <c r="BA25" s="90"/>
      <c r="BB25" s="112" t="e">
        <f t="shared" ref="BB25" si="8">IF($AL25="賃金で算定",0,INT(AY25*$AL25/100))</f>
        <v>#VALUE!</v>
      </c>
      <c r="BC25" s="112" t="e">
        <f>IF(AY25=AZ25,BB25,AZ25*$AL25/100)</f>
        <v>#REF!</v>
      </c>
      <c r="BE25" s="120">
        <v>10</v>
      </c>
      <c r="BF25" s="92">
        <v>10</v>
      </c>
      <c r="BG25" s="108">
        <f t="shared" si="1"/>
        <v>388</v>
      </c>
      <c r="BH25" s="108">
        <f t="shared" si="1"/>
        <v>404</v>
      </c>
      <c r="BI25" s="93" t="str">
        <f ca="1">IF(COUNTA(INDIRECT(ADDRESS(BG25,2)):INDIRECT(ADDRESS(BH25,2)))&gt;0,COUNTA(INDIRECT(ADDRESS(BG25,2)):INDIRECT(ADDRESS(BH25,2))),"")</f>
        <v/>
      </c>
      <c r="BJ25" s="77"/>
      <c r="BL25" s="77" t="e">
        <f>IF(AY25=AZ25,0,1)</f>
        <v>#REF!</v>
      </c>
      <c r="BM25" s="77" t="e">
        <f>IF(BL25=1,AL25,"")</f>
        <v>#REF!</v>
      </c>
    </row>
    <row r="26" spans="2:74" ht="18" customHeight="1" x14ac:dyDescent="0.2">
      <c r="B26" s="347" t="s">
        <v>86</v>
      </c>
      <c r="C26" s="348"/>
      <c r="D26" s="348"/>
      <c r="E26" s="349"/>
      <c r="F26" s="526" t="s">
        <v>133</v>
      </c>
      <c r="G26" s="527"/>
      <c r="H26" s="527"/>
      <c r="I26" s="527"/>
      <c r="J26" s="527"/>
      <c r="K26" s="527"/>
      <c r="L26" s="527"/>
      <c r="M26" s="527"/>
      <c r="N26" s="528"/>
      <c r="O26" s="347" t="s">
        <v>73</v>
      </c>
      <c r="P26" s="348"/>
      <c r="Q26" s="348"/>
      <c r="R26" s="348"/>
      <c r="S26" s="348"/>
      <c r="T26" s="348"/>
      <c r="U26" s="349"/>
      <c r="V26" s="365"/>
      <c r="W26" s="366"/>
      <c r="X26" s="366"/>
      <c r="Y26" s="367"/>
      <c r="Z26" s="55"/>
      <c r="AA26" s="56"/>
      <c r="AB26" s="56"/>
      <c r="AC26" s="54"/>
      <c r="AD26" s="55"/>
      <c r="AE26" s="56"/>
      <c r="AF26" s="56"/>
      <c r="AG26" s="54"/>
      <c r="AH26" s="365"/>
      <c r="AI26" s="366"/>
      <c r="AJ26" s="366"/>
      <c r="AK26" s="367"/>
      <c r="AL26" s="55"/>
      <c r="AM26" s="57"/>
      <c r="AN26" s="365"/>
      <c r="AO26" s="366"/>
      <c r="AP26" s="366"/>
      <c r="AQ26" s="366"/>
      <c r="AR26" s="366"/>
      <c r="AS26" s="58"/>
      <c r="AV26" s="77"/>
      <c r="AW26" s="77"/>
      <c r="AY26" s="103"/>
      <c r="AZ26" s="124"/>
      <c r="BA26" s="125">
        <f>BA16+BA18+BA20+BA22+BA24</f>
        <v>0</v>
      </c>
      <c r="BB26" s="105" t="e">
        <f>BB17+BB19+BB21+BB23+BB25</f>
        <v>#VALUE!</v>
      </c>
      <c r="BC26" s="105">
        <f>SUMIF(BL17:BL25,0,BC17:BC25)+ROUNDDOWN(ROUNDDOWN(BL26*105/108,0)*BM26/100,0)</f>
        <v>0</v>
      </c>
      <c r="BE26" s="120">
        <v>11</v>
      </c>
      <c r="BF26" s="92">
        <v>11</v>
      </c>
      <c r="BG26" s="108">
        <f t="shared" si="1"/>
        <v>429</v>
      </c>
      <c r="BH26" s="108">
        <f t="shared" si="1"/>
        <v>445</v>
      </c>
      <c r="BI26" s="93" t="str">
        <f ca="1">IF(COUNTA(INDIRECT(ADDRESS(BG26,2)):INDIRECT(ADDRESS(BH26,2)))&gt;0,COUNTA(INDIRECT(ADDRESS(BG26,2)):INDIRECT(ADDRESS(BH26,2))),"")</f>
        <v/>
      </c>
      <c r="BJ26" s="77"/>
      <c r="BL26" s="77">
        <f>SUMIF(BL17:BL25,1,AH17:AK25)</f>
        <v>0</v>
      </c>
      <c r="BM26" s="77">
        <f>IF(COUNT(BM17:BM25)=0,0,SUM(BM17:BM25)/COUNT(BM17:BM25))</f>
        <v>0</v>
      </c>
    </row>
    <row r="27" spans="2:74" ht="18" customHeight="1" thickBot="1" x14ac:dyDescent="0.25">
      <c r="B27" s="350"/>
      <c r="C27" s="351"/>
      <c r="D27" s="351"/>
      <c r="E27" s="352"/>
      <c r="F27" s="529"/>
      <c r="G27" s="530"/>
      <c r="H27" s="530"/>
      <c r="I27" s="530"/>
      <c r="J27" s="530"/>
      <c r="K27" s="530"/>
      <c r="L27" s="530"/>
      <c r="M27" s="530"/>
      <c r="N27" s="531"/>
      <c r="O27" s="350"/>
      <c r="P27" s="351"/>
      <c r="Q27" s="351"/>
      <c r="R27" s="351"/>
      <c r="S27" s="351"/>
      <c r="T27" s="351"/>
      <c r="U27" s="352"/>
      <c r="V27" s="340">
        <f>V17+V19+V21+V23+V25</f>
        <v>0</v>
      </c>
      <c r="W27" s="534"/>
      <c r="X27" s="534"/>
      <c r="Y27" s="535"/>
      <c r="Z27" s="340">
        <f>Z17+Z19+Z21+Z23+Z25</f>
        <v>0</v>
      </c>
      <c r="AA27" s="536"/>
      <c r="AB27" s="536"/>
      <c r="AC27" s="537"/>
      <c r="AD27" s="340">
        <f>AD17+AD19+AD21+AD23+AD25</f>
        <v>0</v>
      </c>
      <c r="AE27" s="536"/>
      <c r="AF27" s="536"/>
      <c r="AG27" s="537"/>
      <c r="AH27" s="340">
        <f>AH17+AH19+AH21+AH23+AH25</f>
        <v>0</v>
      </c>
      <c r="AI27" s="341"/>
      <c r="AJ27" s="341"/>
      <c r="AK27" s="341"/>
      <c r="AL27" s="59"/>
      <c r="AM27" s="60"/>
      <c r="AN27" s="340">
        <f>AN17+AN19+AN21+AN23+AN25</f>
        <v>0</v>
      </c>
      <c r="AO27" s="534"/>
      <c r="AP27" s="534"/>
      <c r="AQ27" s="534"/>
      <c r="AR27" s="534"/>
      <c r="AS27" s="126"/>
      <c r="AV27" s="77"/>
      <c r="AW27" s="77"/>
      <c r="AY27" s="127">
        <f>AY17+AY19+AY21+AY23+AY25</f>
        <v>0</v>
      </c>
      <c r="AZ27" s="128"/>
      <c r="BA27" s="128"/>
      <c r="BB27" s="129" t="e">
        <f>BB26</f>
        <v>#VALUE!</v>
      </c>
      <c r="BC27" s="130"/>
      <c r="BE27" s="131">
        <v>12</v>
      </c>
      <c r="BF27" s="92">
        <v>12</v>
      </c>
      <c r="BG27" s="108">
        <f>BG26+$BJ$14</f>
        <v>470</v>
      </c>
      <c r="BH27" s="108">
        <f>BH26+$BJ$14</f>
        <v>486</v>
      </c>
      <c r="BI27" s="93" t="str">
        <f ca="1">IF(COUNTA(INDIRECT(ADDRESS(BG27,2)):INDIRECT(ADDRESS(BH27,2)))&gt;0,COUNTA(INDIRECT(ADDRESS(BG27,2)):INDIRECT(ADDRESS(BH27,2))),"")</f>
        <v/>
      </c>
      <c r="BJ27" s="77"/>
    </row>
    <row r="28" spans="2:74" ht="18" customHeight="1" x14ac:dyDescent="0.2">
      <c r="B28" s="353"/>
      <c r="C28" s="354"/>
      <c r="D28" s="354"/>
      <c r="E28" s="355"/>
      <c r="F28" s="532"/>
      <c r="G28" s="532"/>
      <c r="H28" s="532"/>
      <c r="I28" s="532"/>
      <c r="J28" s="532"/>
      <c r="K28" s="532"/>
      <c r="L28" s="532"/>
      <c r="M28" s="532"/>
      <c r="N28" s="533"/>
      <c r="O28" s="353"/>
      <c r="P28" s="354"/>
      <c r="Q28" s="354"/>
      <c r="R28" s="354"/>
      <c r="S28" s="354"/>
      <c r="T28" s="354"/>
      <c r="U28" s="355"/>
      <c r="V28" s="342"/>
      <c r="W28" s="343"/>
      <c r="X28" s="343"/>
      <c r="Y28" s="343"/>
      <c r="Z28" s="342"/>
      <c r="AA28" s="343"/>
      <c r="AB28" s="343"/>
      <c r="AC28" s="343"/>
      <c r="AD28" s="342"/>
      <c r="AE28" s="343"/>
      <c r="AF28" s="343"/>
      <c r="AG28" s="343"/>
      <c r="AH28" s="342"/>
      <c r="AI28" s="343"/>
      <c r="AJ28" s="343"/>
      <c r="AK28" s="344"/>
      <c r="AL28" s="34"/>
      <c r="AM28" s="35"/>
      <c r="AN28" s="342"/>
      <c r="AO28" s="343"/>
      <c r="AP28" s="343"/>
      <c r="AQ28" s="343"/>
      <c r="AR28" s="343"/>
      <c r="AS28" s="35"/>
      <c r="AU28" s="132"/>
      <c r="AV28" s="77"/>
      <c r="AW28" s="77"/>
      <c r="AY28" s="133"/>
      <c r="AZ28" s="134" t="e">
        <f>IF(AZ17+AZ19+AZ21+AZ23+AZ25=AY27,0,ROUNDDOWN(AZ17+AZ19+AZ21+AZ23+AZ25,0))</f>
        <v>#REF!</v>
      </c>
      <c r="BA28" s="135"/>
      <c r="BB28" s="135"/>
      <c r="BC28" s="134" t="e">
        <f>IF(BC26=BB27,0,BC26)</f>
        <v>#VALUE!</v>
      </c>
      <c r="BF28" s="92">
        <v>13</v>
      </c>
      <c r="BG28" s="108">
        <f t="shared" si="1"/>
        <v>511</v>
      </c>
      <c r="BH28" s="108">
        <f t="shared" si="1"/>
        <v>527</v>
      </c>
      <c r="BI28" s="93" t="str">
        <f ca="1">IF(COUNTA(INDIRECT(ADDRESS(BG28,2)):INDIRECT(ADDRESS(BH28,2)))&gt;0,COUNTA(INDIRECT(ADDRESS(BG28,2)):INDIRECT(ADDRESS(BH28,2))),"")</f>
        <v/>
      </c>
      <c r="BJ28" s="77"/>
    </row>
    <row r="29" spans="2:74" ht="15.75" customHeight="1" x14ac:dyDescent="0.2">
      <c r="D29" s="2" t="s">
        <v>22</v>
      </c>
      <c r="AD29" s="1" t="str">
        <f>IF(AND($F26="",$V26+$V27&gt;0),"事業の種類を選択してください。","")</f>
        <v/>
      </c>
      <c r="AN29" s="339">
        <f>IF(AN26=0,0,AN26+IF(AN28=0,AN27,AN28))</f>
        <v>0</v>
      </c>
      <c r="AO29" s="339"/>
      <c r="AP29" s="339"/>
      <c r="AQ29" s="339"/>
      <c r="AR29" s="339"/>
      <c r="BF29" s="92">
        <v>14</v>
      </c>
      <c r="BG29" s="108">
        <f t="shared" si="1"/>
        <v>552</v>
      </c>
      <c r="BH29" s="108">
        <f t="shared" si="1"/>
        <v>568</v>
      </c>
      <c r="BI29" s="93" t="str">
        <f ca="1">IF(COUNTA(INDIRECT(ADDRESS(BG29,2)):INDIRECT(ADDRESS(BH29,2)))&gt;0,COUNTA(INDIRECT(ADDRESS(BG29,2)):INDIRECT(ADDRESS(BH29,2))),"")</f>
        <v/>
      </c>
      <c r="BJ29" s="77"/>
    </row>
    <row r="30" spans="2:74" ht="15" customHeight="1" x14ac:dyDescent="0.2">
      <c r="AG30" s="9"/>
      <c r="AI30" s="10" t="s">
        <v>88</v>
      </c>
      <c r="AJ30" s="568">
        <f>初期設定!C6</f>
        <v>0</v>
      </c>
      <c r="AK30" s="568"/>
      <c r="AL30" s="568"/>
      <c r="AM30" s="380" t="s">
        <v>47</v>
      </c>
      <c r="AN30" s="380"/>
      <c r="AO30" s="525">
        <f>初期設定!F6</f>
        <v>0</v>
      </c>
      <c r="AP30" s="525"/>
      <c r="AQ30" s="525"/>
      <c r="AR30" s="525"/>
      <c r="AS30" s="11" t="s">
        <v>77</v>
      </c>
      <c r="AV30" s="101"/>
      <c r="BF30" s="92">
        <v>15</v>
      </c>
      <c r="BG30" s="108">
        <f t="shared" si="1"/>
        <v>593</v>
      </c>
      <c r="BH30" s="108">
        <f t="shared" si="1"/>
        <v>609</v>
      </c>
      <c r="BI30" s="93" t="str">
        <f ca="1">IF(COUNTA(INDIRECT(ADDRESS(BG30,2)):INDIRECT(ADDRESS(BH30,2)))&gt;0,COUNTA(INDIRECT(ADDRESS(BG30,2)):INDIRECT(ADDRESS(BH30,2))),"")</f>
        <v/>
      </c>
      <c r="BJ30" s="77"/>
    </row>
    <row r="31" spans="2:74" ht="15" customHeight="1" x14ac:dyDescent="0.2">
      <c r="D31" s="476">
        <f>初期設定!E18</f>
        <v>7</v>
      </c>
      <c r="E31" s="476"/>
      <c r="F31" s="12" t="s">
        <v>0</v>
      </c>
      <c r="G31" s="476">
        <f>初期設定!G18</f>
        <v>0</v>
      </c>
      <c r="H31" s="476"/>
      <c r="I31" s="12" t="s">
        <v>1</v>
      </c>
      <c r="J31" s="476">
        <f>初期設定!J18</f>
        <v>0</v>
      </c>
      <c r="K31" s="476"/>
      <c r="L31" s="12" t="s">
        <v>23</v>
      </c>
      <c r="AG31" s="13"/>
      <c r="AI31" s="10" t="s">
        <v>89</v>
      </c>
      <c r="AJ31" s="524">
        <f>初期設定!C10</f>
        <v>0</v>
      </c>
      <c r="AK31" s="525"/>
      <c r="AL31" s="11" t="s">
        <v>47</v>
      </c>
      <c r="AM31" s="525">
        <f>初期設定!F10</f>
        <v>0</v>
      </c>
      <c r="AN31" s="525"/>
      <c r="AO31" s="11" t="s">
        <v>76</v>
      </c>
      <c r="AP31" s="525">
        <f>初期設定!I10</f>
        <v>0</v>
      </c>
      <c r="AQ31" s="525"/>
      <c r="AR31" s="525"/>
      <c r="AS31" s="11" t="s">
        <v>77</v>
      </c>
      <c r="BF31" s="92">
        <v>16</v>
      </c>
      <c r="BG31" s="108">
        <f t="shared" si="1"/>
        <v>634</v>
      </c>
      <c r="BH31" s="108">
        <f t="shared" si="1"/>
        <v>650</v>
      </c>
      <c r="BI31" s="93" t="str">
        <f ca="1">IF(COUNTA(INDIRECT(ADDRESS(BG31,2)):INDIRECT(ADDRESS(BH31,2)))&gt;0,COUNTA(INDIRECT(ADDRESS(BG31,2)):INDIRECT(ADDRESS(BH31,2))),"")</f>
        <v/>
      </c>
      <c r="BJ31" s="77"/>
    </row>
    <row r="32" spans="2:74" ht="18" customHeight="1" x14ac:dyDescent="0.2">
      <c r="D32" s="9"/>
      <c r="E32" s="9"/>
      <c r="F32" s="9"/>
      <c r="G32" s="9"/>
      <c r="AA32" s="518" t="s">
        <v>24</v>
      </c>
      <c r="AB32" s="518"/>
      <c r="AC32" s="519">
        <f>初期設定!C8</f>
        <v>0</v>
      </c>
      <c r="AD32" s="519"/>
      <c r="AE32" s="519"/>
      <c r="AF32" s="519"/>
      <c r="AG32" s="519"/>
      <c r="AH32" s="519"/>
      <c r="AI32" s="519"/>
      <c r="AJ32" s="519"/>
      <c r="AK32" s="519"/>
      <c r="AL32" s="519"/>
      <c r="AM32" s="519"/>
      <c r="AN32" s="519"/>
      <c r="AO32" s="519"/>
      <c r="AP32" s="519"/>
      <c r="AQ32" s="519"/>
      <c r="AR32" s="519"/>
      <c r="AS32" s="519"/>
      <c r="BF32" s="92">
        <v>17</v>
      </c>
      <c r="BG32" s="108">
        <f t="shared" si="1"/>
        <v>675</v>
      </c>
      <c r="BH32" s="108">
        <f t="shared" si="1"/>
        <v>691</v>
      </c>
      <c r="BI32" s="93" t="str">
        <f ca="1">IF(COUNTA(INDIRECT(ADDRESS(BG32,2)):INDIRECT(ADDRESS(BH32,2)))&gt;0,COUNTA(INDIRECT(ADDRESS(BG32,2)):INDIRECT(ADDRESS(BH32,2))),"")</f>
        <v/>
      </c>
      <c r="BJ32" s="77"/>
    </row>
    <row r="33" spans="2:62" ht="15" customHeight="1" x14ac:dyDescent="0.2">
      <c r="D33" s="9"/>
      <c r="E33" s="9"/>
      <c r="F33" s="9"/>
      <c r="G33" s="9"/>
      <c r="H33" s="3"/>
      <c r="X33" s="520" t="s">
        <v>25</v>
      </c>
      <c r="Y33" s="520"/>
      <c r="Z33" s="520"/>
      <c r="AA33" s="2"/>
      <c r="AB33" s="2"/>
      <c r="AC33" s="521"/>
      <c r="AD33" s="521"/>
      <c r="AE33" s="521"/>
      <c r="AF33" s="521"/>
      <c r="AG33" s="521"/>
      <c r="AH33" s="521"/>
      <c r="AI33" s="521"/>
      <c r="AJ33" s="521"/>
      <c r="AK33" s="521"/>
      <c r="AL33" s="521"/>
      <c r="AM33" s="521"/>
      <c r="AN33" s="521"/>
      <c r="AS33" s="14"/>
      <c r="BF33" s="92">
        <v>18</v>
      </c>
      <c r="BG33" s="108">
        <f t="shared" si="1"/>
        <v>716</v>
      </c>
      <c r="BH33" s="108">
        <f t="shared" si="1"/>
        <v>732</v>
      </c>
      <c r="BI33" s="93" t="str">
        <f ca="1">IF(COUNTA(INDIRECT(ADDRESS(BG33,2)):INDIRECT(ADDRESS(BH33,2)))&gt;0,COUNTA(INDIRECT(ADDRESS(BG33,2)):INDIRECT(ADDRESS(BH33,2))),"")</f>
        <v/>
      </c>
      <c r="BJ33" s="77"/>
    </row>
    <row r="34" spans="2:62" ht="15" customHeight="1" x14ac:dyDescent="0.2">
      <c r="D34" s="522" t="s">
        <v>130</v>
      </c>
      <c r="E34" s="522"/>
      <c r="F34" s="522"/>
      <c r="G34" s="522"/>
      <c r="H34" s="12" t="s">
        <v>26</v>
      </c>
      <c r="I34" s="12"/>
      <c r="J34" s="12"/>
      <c r="K34" s="12"/>
      <c r="L34" s="12"/>
      <c r="M34" s="12"/>
      <c r="N34" s="12"/>
      <c r="O34" s="12"/>
      <c r="P34" s="12"/>
      <c r="Q34" s="12"/>
      <c r="R34" s="15"/>
      <c r="S34" s="12"/>
      <c r="Y34" s="9"/>
      <c r="Z34" s="9"/>
      <c r="AA34" s="518" t="s">
        <v>27</v>
      </c>
      <c r="AB34" s="518"/>
      <c r="AC34" s="523" t="str">
        <f>初期設定!C4 &amp; "　" &amp;初期設定!C12 &amp; "　" &amp;初期設定!C14</f>
        <v>　　</v>
      </c>
      <c r="AD34" s="523"/>
      <c r="AE34" s="523"/>
      <c r="AF34" s="523"/>
      <c r="AG34" s="523"/>
      <c r="AH34" s="523"/>
      <c r="AI34" s="523"/>
      <c r="AJ34" s="523"/>
      <c r="AK34" s="523"/>
      <c r="AL34" s="523"/>
      <c r="AM34" s="523"/>
      <c r="AN34" s="523"/>
      <c r="AO34" s="523"/>
      <c r="AP34" s="523"/>
      <c r="AQ34" s="523"/>
      <c r="AR34" s="523"/>
      <c r="AS34" s="523"/>
      <c r="BF34" s="92">
        <v>19</v>
      </c>
      <c r="BG34" s="108">
        <f t="shared" ref="BG34:BH45" si="9">BG33+$BJ$14</f>
        <v>757</v>
      </c>
      <c r="BH34" s="108">
        <f t="shared" si="9"/>
        <v>773</v>
      </c>
      <c r="BI34" s="93" t="str">
        <f ca="1">IF(COUNTA(INDIRECT(ADDRESS(BG34,2)):INDIRECT(ADDRESS(BH34,2)))&gt;0,COUNTA(INDIRECT(ADDRESS(BG34,2)):INDIRECT(ADDRESS(BH34,2))),"")</f>
        <v/>
      </c>
      <c r="BJ34" s="77"/>
    </row>
    <row r="35" spans="2:62" ht="15" customHeight="1" x14ac:dyDescent="0.2">
      <c r="AC35" s="2"/>
      <c r="AD35" s="3" t="s">
        <v>91</v>
      </c>
      <c r="BF35" s="92">
        <v>20</v>
      </c>
      <c r="BG35" s="108">
        <f t="shared" si="9"/>
        <v>798</v>
      </c>
      <c r="BH35" s="108">
        <f t="shared" si="9"/>
        <v>814</v>
      </c>
      <c r="BI35" s="93" t="str">
        <f ca="1">IF(COUNTA(INDIRECT(ADDRESS(BG35,2)):INDIRECT(ADDRESS(BH35,2)))&gt;0,COUNTA(INDIRECT(ADDRESS(BG35,2)):INDIRECT(ADDRESS(BH35,2))),"")</f>
        <v/>
      </c>
      <c r="BJ35" s="77"/>
    </row>
    <row r="36" spans="2:62" ht="16.149999999999999" customHeight="1" x14ac:dyDescent="0.2">
      <c r="D36" s="16" t="s">
        <v>28</v>
      </c>
      <c r="E36" s="16"/>
      <c r="F36" s="2"/>
      <c r="G36" s="2"/>
      <c r="H36" s="2"/>
      <c r="I36" s="2"/>
      <c r="J36" s="2"/>
      <c r="K36" s="2"/>
      <c r="L36" s="2"/>
      <c r="M36" s="2"/>
      <c r="N36" s="2"/>
      <c r="O36" s="2"/>
      <c r="P36" s="2"/>
      <c r="Q36" s="2"/>
      <c r="R36" s="2"/>
      <c r="S36" s="2"/>
      <c r="T36" s="2"/>
      <c r="U36" s="2"/>
      <c r="V36" s="2"/>
      <c r="W36" s="2"/>
      <c r="X36" s="2"/>
      <c r="AA36" s="480" t="s">
        <v>29</v>
      </c>
      <c r="AB36" s="481"/>
      <c r="AC36" s="486" t="s">
        <v>92</v>
      </c>
      <c r="AD36" s="487"/>
      <c r="AE36" s="487"/>
      <c r="AF36" s="487"/>
      <c r="AG36" s="487"/>
      <c r="AH36" s="488"/>
      <c r="AI36" s="17"/>
      <c r="AJ36" s="492" t="s">
        <v>93</v>
      </c>
      <c r="AK36" s="492"/>
      <c r="AL36" s="492"/>
      <c r="AM36" s="492"/>
      <c r="AN36" s="492"/>
      <c r="AO36" s="20"/>
      <c r="AP36" s="494" t="s">
        <v>94</v>
      </c>
      <c r="AQ36" s="495"/>
      <c r="AR36" s="495"/>
      <c r="AS36" s="496"/>
      <c r="BF36" s="92">
        <v>21</v>
      </c>
      <c r="BG36" s="108">
        <f t="shared" si="9"/>
        <v>839</v>
      </c>
      <c r="BH36" s="108">
        <f t="shared" si="9"/>
        <v>855</v>
      </c>
      <c r="BI36" s="93" t="str">
        <f ca="1">IF(COUNTA(INDIRECT(ADDRESS(BG36,2)):INDIRECT(ADDRESS(BH36,2)))&gt;0,COUNTA(INDIRECT(ADDRESS(BG36,2)):INDIRECT(ADDRESS(BH36,2))),"")</f>
        <v/>
      </c>
      <c r="BJ36" s="77"/>
    </row>
    <row r="37" spans="2:62" ht="16.149999999999999" customHeight="1" x14ac:dyDescent="0.2">
      <c r="D37" s="62" t="s">
        <v>95</v>
      </c>
      <c r="E37" s="16"/>
      <c r="F37" s="2"/>
      <c r="G37" s="2"/>
      <c r="H37" s="2"/>
      <c r="I37" s="2"/>
      <c r="J37" s="2"/>
      <c r="K37" s="2"/>
      <c r="L37" s="2"/>
      <c r="M37" s="2"/>
      <c r="N37" s="2"/>
      <c r="O37" s="2"/>
      <c r="P37" s="2"/>
      <c r="Q37" s="2"/>
      <c r="R37" s="2"/>
      <c r="S37" s="2"/>
      <c r="T37" s="2"/>
      <c r="U37" s="2"/>
      <c r="V37" s="2"/>
      <c r="W37" s="2"/>
      <c r="X37" s="2"/>
      <c r="AA37" s="482"/>
      <c r="AB37" s="483"/>
      <c r="AC37" s="489"/>
      <c r="AD37" s="490"/>
      <c r="AE37" s="490"/>
      <c r="AF37" s="490"/>
      <c r="AG37" s="490"/>
      <c r="AH37" s="491"/>
      <c r="AI37" s="3"/>
      <c r="AJ37" s="493"/>
      <c r="AK37" s="493"/>
      <c r="AL37" s="493"/>
      <c r="AM37" s="493"/>
      <c r="AN37" s="493"/>
      <c r="AO37" s="19"/>
      <c r="AP37" s="497"/>
      <c r="AQ37" s="498"/>
      <c r="AR37" s="498"/>
      <c r="AS37" s="499"/>
      <c r="BF37" s="92">
        <v>22</v>
      </c>
      <c r="BG37" s="108">
        <f t="shared" si="9"/>
        <v>880</v>
      </c>
      <c r="BH37" s="108">
        <f t="shared" si="9"/>
        <v>896</v>
      </c>
      <c r="BI37" s="93" t="str">
        <f ca="1">IF(COUNTA(INDIRECT(ADDRESS(BG37,2)):INDIRECT(ADDRESS(BH37,2)))&gt;0,COUNTA(INDIRECT(ADDRESS(BG37,2)):INDIRECT(ADDRESS(BH37,2))),"")</f>
        <v/>
      </c>
      <c r="BJ37" s="77"/>
    </row>
    <row r="38" spans="2:62" ht="16.149999999999999" customHeight="1" x14ac:dyDescent="0.2">
      <c r="D38" s="16" t="s">
        <v>96</v>
      </c>
      <c r="E38" s="16"/>
      <c r="F38" s="2"/>
      <c r="G38" s="2"/>
      <c r="H38" s="2"/>
      <c r="I38" s="2"/>
      <c r="J38" s="2"/>
      <c r="K38" s="2"/>
      <c r="L38" s="2"/>
      <c r="M38" s="2"/>
      <c r="N38" s="2"/>
      <c r="O38" s="2"/>
      <c r="P38" s="2"/>
      <c r="Q38" s="2"/>
      <c r="R38" s="2"/>
      <c r="S38" s="2"/>
      <c r="T38" s="2"/>
      <c r="U38" s="2"/>
      <c r="V38" s="2"/>
      <c r="W38" s="2"/>
      <c r="X38" s="2"/>
      <c r="AA38" s="482"/>
      <c r="AB38" s="483"/>
      <c r="AC38" s="500"/>
      <c r="AD38" s="501"/>
      <c r="AE38" s="501"/>
      <c r="AF38" s="501"/>
      <c r="AG38" s="501"/>
      <c r="AH38" s="502"/>
      <c r="AI38" s="506"/>
      <c r="AJ38" s="507"/>
      <c r="AK38" s="507"/>
      <c r="AL38" s="507"/>
      <c r="AM38" s="507"/>
      <c r="AN38" s="507"/>
      <c r="AO38" s="508"/>
      <c r="AP38" s="512"/>
      <c r="AQ38" s="513"/>
      <c r="AR38" s="513"/>
      <c r="AS38" s="514"/>
      <c r="BF38" s="92">
        <v>23</v>
      </c>
      <c r="BG38" s="108">
        <f t="shared" si="9"/>
        <v>921</v>
      </c>
      <c r="BH38" s="108">
        <f t="shared" si="9"/>
        <v>937</v>
      </c>
      <c r="BI38" s="93" t="str">
        <f ca="1">IF(COUNTA(INDIRECT(ADDRESS(BG38,2)):INDIRECT(ADDRESS(BH38,2)))&gt;0,COUNTA(INDIRECT(ADDRESS(BG38,2)):INDIRECT(ADDRESS(BH38,2))),"")</f>
        <v/>
      </c>
      <c r="BJ38" s="77"/>
    </row>
    <row r="39" spans="2:62" ht="16.149999999999999" customHeight="1" x14ac:dyDescent="0.2">
      <c r="D39" s="18"/>
      <c r="E39" s="16"/>
      <c r="F39" s="2"/>
      <c r="G39" s="2"/>
      <c r="H39" s="2"/>
      <c r="I39" s="2"/>
      <c r="J39" s="2"/>
      <c r="K39" s="2"/>
      <c r="L39" s="2"/>
      <c r="M39" s="2"/>
      <c r="N39" s="2"/>
      <c r="O39" s="2"/>
      <c r="P39" s="2"/>
      <c r="Q39" s="2"/>
      <c r="R39" s="2"/>
      <c r="S39" s="2"/>
      <c r="T39" s="2"/>
      <c r="U39" s="2"/>
      <c r="V39" s="2"/>
      <c r="W39" s="2"/>
      <c r="X39" s="2"/>
      <c r="AA39" s="484"/>
      <c r="AB39" s="485"/>
      <c r="AC39" s="503"/>
      <c r="AD39" s="504"/>
      <c r="AE39" s="504"/>
      <c r="AF39" s="504"/>
      <c r="AG39" s="504"/>
      <c r="AH39" s="505"/>
      <c r="AI39" s="509"/>
      <c r="AJ39" s="510"/>
      <c r="AK39" s="510"/>
      <c r="AL39" s="510"/>
      <c r="AM39" s="510"/>
      <c r="AN39" s="510"/>
      <c r="AO39" s="511"/>
      <c r="AP39" s="515"/>
      <c r="AQ39" s="516"/>
      <c r="AR39" s="516"/>
      <c r="AS39" s="517"/>
      <c r="BF39" s="92">
        <v>24</v>
      </c>
      <c r="BG39" s="108">
        <f t="shared" si="9"/>
        <v>962</v>
      </c>
      <c r="BH39" s="108">
        <f t="shared" si="9"/>
        <v>978</v>
      </c>
      <c r="BI39" s="93" t="str">
        <f ca="1">IF(COUNTA(INDIRECT(ADDRESS(BG39,2)):INDIRECT(ADDRESS(BH39,2)))&gt;0,COUNTA(INDIRECT(ADDRESS(BG39,2)):INDIRECT(ADDRESS(BH39,2))),"")</f>
        <v/>
      </c>
      <c r="BJ39" s="77"/>
    </row>
    <row r="40" spans="2:62" ht="9" customHeight="1" x14ac:dyDescent="0.2">
      <c r="D40" s="18"/>
      <c r="E40" s="16"/>
      <c r="F40" s="2"/>
      <c r="G40" s="2"/>
      <c r="H40" s="2"/>
      <c r="I40" s="2"/>
      <c r="J40" s="2"/>
      <c r="K40" s="2"/>
      <c r="L40" s="2"/>
      <c r="M40" s="2"/>
      <c r="N40" s="2"/>
      <c r="O40" s="2"/>
      <c r="P40" s="2"/>
      <c r="Q40" s="2"/>
      <c r="R40" s="2"/>
      <c r="S40" s="2"/>
      <c r="T40" s="2"/>
      <c r="U40" s="2"/>
      <c r="V40" s="2"/>
      <c r="W40" s="2"/>
      <c r="X40" s="2"/>
      <c r="AA40" s="29"/>
      <c r="AB40" s="29"/>
      <c r="AC40" s="38"/>
      <c r="AD40" s="38"/>
      <c r="AE40" s="38"/>
      <c r="AF40" s="38"/>
      <c r="AG40" s="38"/>
      <c r="AH40" s="38"/>
      <c r="AI40" s="38"/>
      <c r="AJ40" s="38"/>
      <c r="AK40" s="38"/>
      <c r="AL40" s="38"/>
      <c r="AM40" s="38"/>
      <c r="AN40" s="38"/>
      <c r="AO40" s="11"/>
      <c r="AP40" s="38"/>
      <c r="AQ40" s="30"/>
      <c r="AR40" s="30"/>
      <c r="AS40" s="30"/>
      <c r="BF40" s="92">
        <v>25</v>
      </c>
      <c r="BG40" s="108">
        <f t="shared" si="9"/>
        <v>1003</v>
      </c>
      <c r="BH40" s="108">
        <f t="shared" si="9"/>
        <v>1019</v>
      </c>
      <c r="BI40" s="93" t="str">
        <f ca="1">IF(COUNTA(INDIRECT(ADDRESS(BG40,2)):INDIRECT(ADDRESS(BH40,2)))&gt;0,COUNTA(INDIRECT(ADDRESS(BG40,2)):INDIRECT(ADDRESS(BH40,2))),"")</f>
        <v/>
      </c>
      <c r="BJ40" s="77"/>
    </row>
    <row r="41" spans="2:62" ht="9" customHeight="1" x14ac:dyDescent="0.2">
      <c r="AQ41" s="31"/>
      <c r="AR41" s="31"/>
      <c r="AS41" s="31"/>
      <c r="BF41" s="92">
        <v>26</v>
      </c>
      <c r="BG41" s="108">
        <f t="shared" si="9"/>
        <v>1044</v>
      </c>
      <c r="BH41" s="108">
        <f t="shared" si="9"/>
        <v>1060</v>
      </c>
      <c r="BI41" s="93" t="str">
        <f ca="1">IF(COUNTA(INDIRECT(ADDRESS(BG41,2)):INDIRECT(ADDRESS(BH41,2)))&gt;0,COUNTA(INDIRECT(ADDRESS(BG41,2)):INDIRECT(ADDRESS(BH41,2))),"")</f>
        <v/>
      </c>
      <c r="BJ41" s="77"/>
    </row>
    <row r="42" spans="2:62" ht="7.5" customHeight="1" x14ac:dyDescent="0.2">
      <c r="X42" s="3"/>
      <c r="Y42" s="3"/>
      <c r="BF42" s="92">
        <v>27</v>
      </c>
      <c r="BG42" s="108">
        <f t="shared" si="9"/>
        <v>1085</v>
      </c>
      <c r="BH42" s="108">
        <f t="shared" si="9"/>
        <v>1101</v>
      </c>
      <c r="BI42" s="93" t="str">
        <f ca="1">IF(COUNTA(INDIRECT(ADDRESS(BG42,2)):INDIRECT(ADDRESS(BH42,2)))&gt;0,COUNTA(INDIRECT(ADDRESS(BG42,2)):INDIRECT(ADDRESS(BH42,2))),"")</f>
        <v/>
      </c>
      <c r="BJ42" s="77"/>
    </row>
    <row r="43" spans="2:62" ht="10.5" customHeight="1" x14ac:dyDescent="0.2">
      <c r="X43" s="3"/>
      <c r="Y43" s="3"/>
      <c r="BF43" s="92">
        <v>28</v>
      </c>
      <c r="BG43" s="108">
        <f t="shared" si="9"/>
        <v>1126</v>
      </c>
      <c r="BH43" s="108">
        <f t="shared" si="9"/>
        <v>1142</v>
      </c>
      <c r="BI43" s="93" t="str">
        <f ca="1">IF(COUNTA(INDIRECT(ADDRESS(BG43,2)):INDIRECT(ADDRESS(BH43,2)))&gt;0,COUNTA(INDIRECT(ADDRESS(BG43,2)):INDIRECT(ADDRESS(BH43,2))),"")</f>
        <v/>
      </c>
      <c r="BJ43" s="77"/>
    </row>
    <row r="44" spans="2:62" ht="5.25" customHeight="1" x14ac:dyDescent="0.2">
      <c r="X44" s="3"/>
      <c r="Y44" s="3"/>
      <c r="BF44" s="92">
        <v>29</v>
      </c>
      <c r="BG44" s="108">
        <f t="shared" si="9"/>
        <v>1167</v>
      </c>
      <c r="BH44" s="108">
        <f t="shared" si="9"/>
        <v>1183</v>
      </c>
      <c r="BI44" s="93" t="str">
        <f ca="1">IF(COUNTA(INDIRECT(ADDRESS(BG44,2)):INDIRECT(ADDRESS(BH44,2)))&gt;0,COUNTA(INDIRECT(ADDRESS(BG44,2)):INDIRECT(ADDRESS(BH44,2))),"")</f>
        <v/>
      </c>
      <c r="BJ44" s="77"/>
    </row>
    <row r="45" spans="2:62" ht="5.25" customHeight="1" thickBot="1" x14ac:dyDescent="0.25">
      <c r="X45" s="3"/>
      <c r="Y45" s="3"/>
      <c r="BF45" s="136">
        <v>30</v>
      </c>
      <c r="BG45" s="137">
        <f t="shared" si="9"/>
        <v>1208</v>
      </c>
      <c r="BH45" s="137">
        <f t="shared" si="9"/>
        <v>1224</v>
      </c>
      <c r="BI45" s="138" t="str">
        <f ca="1">IF(COUNTA(INDIRECT(ADDRESS(BG45,2)):INDIRECT(ADDRESS(BH45,2)))&gt;0,COUNTA(INDIRECT(ADDRESS(BG45,2)):INDIRECT(ADDRESS(BH45,2))),"")</f>
        <v/>
      </c>
      <c r="BJ45" s="77"/>
    </row>
    <row r="46" spans="2:62" ht="5.25" customHeight="1" x14ac:dyDescent="0.2">
      <c r="X46" s="3"/>
      <c r="Y46" s="3"/>
      <c r="BJ46" s="77"/>
    </row>
    <row r="47" spans="2:62" ht="5.25" customHeight="1" x14ac:dyDescent="0.2">
      <c r="X47" s="3"/>
      <c r="Y47" s="3"/>
    </row>
    <row r="48" spans="2:62" ht="17.25" customHeight="1" x14ac:dyDescent="0.2">
      <c r="B48" s="2" t="s">
        <v>35</v>
      </c>
      <c r="S48" s="9"/>
      <c r="T48" s="9"/>
      <c r="U48" s="9"/>
      <c r="V48" s="9"/>
      <c r="W48" s="9"/>
      <c r="AL48" s="21"/>
    </row>
    <row r="49" spans="2:74" ht="12.75" customHeight="1" x14ac:dyDescent="0.2">
      <c r="M49" s="22"/>
      <c r="N49" s="22"/>
      <c r="O49" s="22"/>
      <c r="P49" s="22"/>
      <c r="Q49" s="22"/>
      <c r="R49" s="22"/>
      <c r="S49" s="22"/>
      <c r="T49" s="23"/>
      <c r="U49" s="23"/>
      <c r="V49" s="23"/>
      <c r="W49" s="23"/>
      <c r="X49" s="23"/>
      <c r="Y49" s="23"/>
      <c r="Z49" s="23"/>
      <c r="AA49" s="22"/>
      <c r="AB49" s="22"/>
      <c r="AC49" s="22"/>
      <c r="AL49" s="21"/>
      <c r="AM49" s="460" t="s">
        <v>102</v>
      </c>
      <c r="AN49" s="461"/>
      <c r="AO49" s="461"/>
      <c r="AP49" s="462"/>
      <c r="AZ49" s="1"/>
    </row>
    <row r="50" spans="2:74" ht="12.75" customHeight="1" x14ac:dyDescent="0.2">
      <c r="M50" s="22"/>
      <c r="N50" s="22"/>
      <c r="O50" s="22"/>
      <c r="P50" s="22"/>
      <c r="Q50" s="22"/>
      <c r="R50" s="22"/>
      <c r="S50" s="22"/>
      <c r="T50" s="23"/>
      <c r="U50" s="23"/>
      <c r="V50" s="23"/>
      <c r="W50" s="23"/>
      <c r="X50" s="23"/>
      <c r="Y50" s="23"/>
      <c r="Z50" s="23"/>
      <c r="AA50" s="22"/>
      <c r="AB50" s="22"/>
      <c r="AC50" s="22"/>
      <c r="AL50" s="21"/>
      <c r="AM50" s="463"/>
      <c r="AN50" s="464"/>
      <c r="AO50" s="464"/>
      <c r="AP50" s="465"/>
    </row>
    <row r="51" spans="2:74" ht="12.75" customHeight="1" x14ac:dyDescent="0.2">
      <c r="M51" s="22"/>
      <c r="N51" s="22"/>
      <c r="O51" s="22"/>
      <c r="P51" s="22"/>
      <c r="Q51" s="22"/>
      <c r="R51" s="22"/>
      <c r="S51" s="22"/>
      <c r="T51" s="22"/>
      <c r="U51" s="22"/>
      <c r="V51" s="22"/>
      <c r="W51" s="22"/>
      <c r="X51" s="22"/>
      <c r="Y51" s="22"/>
      <c r="Z51" s="22"/>
      <c r="AA51" s="22"/>
      <c r="AB51" s="22"/>
      <c r="AC51" s="22"/>
      <c r="AL51" s="21"/>
      <c r="AM51" s="81"/>
      <c r="AN51" s="81"/>
    </row>
    <row r="52" spans="2:74" ht="6" customHeight="1" x14ac:dyDescent="0.2">
      <c r="M52" s="22"/>
      <c r="N52" s="22"/>
      <c r="O52" s="22"/>
      <c r="P52" s="22"/>
      <c r="Q52" s="22"/>
      <c r="R52" s="22"/>
      <c r="S52" s="22"/>
      <c r="T52" s="22"/>
      <c r="U52" s="22"/>
      <c r="V52" s="22"/>
      <c r="W52" s="22"/>
      <c r="X52" s="22"/>
      <c r="Y52" s="22"/>
      <c r="Z52" s="22"/>
      <c r="AA52" s="22"/>
      <c r="AB52" s="22"/>
      <c r="AC52" s="22"/>
      <c r="AL52" s="21"/>
      <c r="AM52" s="21"/>
    </row>
    <row r="53" spans="2:74" ht="12.75" customHeight="1" x14ac:dyDescent="0.2">
      <c r="B53" s="466" t="s">
        <v>2</v>
      </c>
      <c r="C53" s="467"/>
      <c r="D53" s="467"/>
      <c r="E53" s="467"/>
      <c r="F53" s="467"/>
      <c r="G53" s="467"/>
      <c r="H53" s="467"/>
      <c r="I53" s="467"/>
      <c r="J53" s="469" t="s">
        <v>10</v>
      </c>
      <c r="K53" s="469"/>
      <c r="L53" s="41" t="s">
        <v>3</v>
      </c>
      <c r="M53" s="469" t="s">
        <v>11</v>
      </c>
      <c r="N53" s="469"/>
      <c r="O53" s="470" t="s">
        <v>12</v>
      </c>
      <c r="P53" s="469"/>
      <c r="Q53" s="469"/>
      <c r="R53" s="469"/>
      <c r="S53" s="469"/>
      <c r="T53" s="469"/>
      <c r="U53" s="469" t="s">
        <v>13</v>
      </c>
      <c r="V53" s="469"/>
      <c r="W53" s="469"/>
      <c r="AD53" s="11"/>
      <c r="AE53" s="11"/>
      <c r="AF53" s="11"/>
      <c r="AG53" s="11"/>
      <c r="AH53" s="11"/>
      <c r="AI53" s="11"/>
      <c r="AJ53" s="11"/>
      <c r="AL53" s="471"/>
      <c r="AM53" s="472"/>
      <c r="AN53" s="406" t="s">
        <v>4</v>
      </c>
      <c r="AO53" s="406"/>
      <c r="AP53" s="472"/>
      <c r="AQ53" s="472"/>
      <c r="AR53" s="406" t="s">
        <v>5</v>
      </c>
      <c r="AS53" s="407"/>
    </row>
    <row r="54" spans="2:74" ht="13.9" customHeight="1" x14ac:dyDescent="0.2">
      <c r="B54" s="467"/>
      <c r="C54" s="467"/>
      <c r="D54" s="467"/>
      <c r="E54" s="467"/>
      <c r="F54" s="467"/>
      <c r="G54" s="467"/>
      <c r="H54" s="467"/>
      <c r="I54" s="467"/>
      <c r="J54" s="412" t="s">
        <v>118</v>
      </c>
      <c r="K54" s="414" t="s">
        <v>118</v>
      </c>
      <c r="L54" s="417" t="s">
        <v>118</v>
      </c>
      <c r="M54" s="420" t="s">
        <v>122</v>
      </c>
      <c r="N54" s="414" t="s">
        <v>124</v>
      </c>
      <c r="O54" s="420" t="s">
        <v>126</v>
      </c>
      <c r="P54" s="423" t="s">
        <v>120</v>
      </c>
      <c r="Q54" s="423" t="s">
        <v>128</v>
      </c>
      <c r="R54" s="423" t="s">
        <v>122</v>
      </c>
      <c r="S54" s="423" t="s">
        <v>118</v>
      </c>
      <c r="T54" s="414" t="s">
        <v>124</v>
      </c>
      <c r="U54" s="477">
        <f>U10</f>
        <v>0</v>
      </c>
      <c r="V54" s="478">
        <f t="shared" ref="V54:W54" si="10">V10</f>
        <v>0</v>
      </c>
      <c r="W54" s="479">
        <f t="shared" si="10"/>
        <v>0</v>
      </c>
      <c r="AD54" s="11"/>
      <c r="AE54" s="11"/>
      <c r="AF54" s="11"/>
      <c r="AG54" s="11"/>
      <c r="AH54" s="11"/>
      <c r="AI54" s="11"/>
      <c r="AJ54" s="11"/>
      <c r="AL54" s="473"/>
      <c r="AM54" s="474"/>
      <c r="AN54" s="408"/>
      <c r="AO54" s="408"/>
      <c r="AP54" s="474"/>
      <c r="AQ54" s="474"/>
      <c r="AR54" s="408"/>
      <c r="AS54" s="409"/>
    </row>
    <row r="55" spans="2:74" ht="9" customHeight="1" x14ac:dyDescent="0.2">
      <c r="B55" s="467"/>
      <c r="C55" s="467"/>
      <c r="D55" s="467"/>
      <c r="E55" s="467"/>
      <c r="F55" s="467"/>
      <c r="G55" s="467"/>
      <c r="H55" s="467"/>
      <c r="I55" s="467"/>
      <c r="J55" s="413"/>
      <c r="K55" s="415"/>
      <c r="L55" s="418"/>
      <c r="M55" s="421"/>
      <c r="N55" s="415"/>
      <c r="O55" s="421"/>
      <c r="P55" s="424"/>
      <c r="Q55" s="424"/>
      <c r="R55" s="424"/>
      <c r="S55" s="424"/>
      <c r="T55" s="415"/>
      <c r="U55" s="421"/>
      <c r="V55" s="424"/>
      <c r="W55" s="415"/>
      <c r="AD55" s="11"/>
      <c r="AE55" s="11"/>
      <c r="AF55" s="11"/>
      <c r="AG55" s="11"/>
      <c r="AH55" s="11"/>
      <c r="AI55" s="11"/>
      <c r="AJ55" s="11"/>
      <c r="AL55" s="475"/>
      <c r="AM55" s="476"/>
      <c r="AN55" s="410"/>
      <c r="AO55" s="410"/>
      <c r="AP55" s="476"/>
      <c r="AQ55" s="476"/>
      <c r="AR55" s="410"/>
      <c r="AS55" s="411"/>
    </row>
    <row r="56" spans="2:74" ht="6" customHeight="1" x14ac:dyDescent="0.2">
      <c r="B56" s="468"/>
      <c r="C56" s="468"/>
      <c r="D56" s="468"/>
      <c r="E56" s="468"/>
      <c r="F56" s="468"/>
      <c r="G56" s="468"/>
      <c r="H56" s="468"/>
      <c r="I56" s="468"/>
      <c r="J56" s="413"/>
      <c r="K56" s="416"/>
      <c r="L56" s="419"/>
      <c r="M56" s="422"/>
      <c r="N56" s="416"/>
      <c r="O56" s="422"/>
      <c r="P56" s="425"/>
      <c r="Q56" s="425"/>
      <c r="R56" s="425"/>
      <c r="S56" s="425"/>
      <c r="T56" s="416"/>
      <c r="U56" s="422"/>
      <c r="V56" s="425"/>
      <c r="W56" s="416"/>
    </row>
    <row r="57" spans="2:74" ht="15" customHeight="1" x14ac:dyDescent="0.2">
      <c r="B57" s="391" t="s">
        <v>36</v>
      </c>
      <c r="C57" s="392"/>
      <c r="D57" s="392"/>
      <c r="E57" s="392"/>
      <c r="F57" s="392"/>
      <c r="G57" s="392"/>
      <c r="H57" s="392"/>
      <c r="I57" s="393"/>
      <c r="J57" s="391" t="s">
        <v>6</v>
      </c>
      <c r="K57" s="392"/>
      <c r="L57" s="392"/>
      <c r="M57" s="392"/>
      <c r="N57" s="400"/>
      <c r="O57" s="403" t="s">
        <v>37</v>
      </c>
      <c r="P57" s="392"/>
      <c r="Q57" s="392"/>
      <c r="R57" s="392"/>
      <c r="S57" s="392"/>
      <c r="T57" s="392"/>
      <c r="U57" s="393"/>
      <c r="V57" s="42" t="s">
        <v>30</v>
      </c>
      <c r="W57" s="43"/>
      <c r="X57" s="43"/>
      <c r="Y57" s="426" t="s">
        <v>83</v>
      </c>
      <c r="Z57" s="426"/>
      <c r="AA57" s="426"/>
      <c r="AB57" s="426"/>
      <c r="AC57" s="426"/>
      <c r="AD57" s="426"/>
      <c r="AE57" s="426"/>
      <c r="AF57" s="426"/>
      <c r="AG57" s="426"/>
      <c r="AH57" s="426"/>
      <c r="AI57" s="43"/>
      <c r="AJ57" s="43"/>
      <c r="AK57" s="44"/>
      <c r="AL57" s="427" t="s">
        <v>48</v>
      </c>
      <c r="AM57" s="427"/>
      <c r="AN57" s="428" t="s">
        <v>46</v>
      </c>
      <c r="AO57" s="428"/>
      <c r="AP57" s="428"/>
      <c r="AQ57" s="428"/>
      <c r="AR57" s="428"/>
      <c r="AS57" s="429"/>
    </row>
    <row r="58" spans="2:74" ht="13.9" customHeight="1" x14ac:dyDescent="0.2">
      <c r="B58" s="394"/>
      <c r="C58" s="395"/>
      <c r="D58" s="395"/>
      <c r="E58" s="395"/>
      <c r="F58" s="395"/>
      <c r="G58" s="395"/>
      <c r="H58" s="395"/>
      <c r="I58" s="396"/>
      <c r="J58" s="394"/>
      <c r="K58" s="395"/>
      <c r="L58" s="395"/>
      <c r="M58" s="395"/>
      <c r="N58" s="401"/>
      <c r="O58" s="404"/>
      <c r="P58" s="395"/>
      <c r="Q58" s="395"/>
      <c r="R58" s="395"/>
      <c r="S58" s="395"/>
      <c r="T58" s="395"/>
      <c r="U58" s="396"/>
      <c r="V58" s="430" t="s">
        <v>7</v>
      </c>
      <c r="W58" s="431"/>
      <c r="X58" s="431"/>
      <c r="Y58" s="432"/>
      <c r="Z58" s="436" t="s">
        <v>16</v>
      </c>
      <c r="AA58" s="437"/>
      <c r="AB58" s="437"/>
      <c r="AC58" s="438"/>
      <c r="AD58" s="442" t="s">
        <v>17</v>
      </c>
      <c r="AE58" s="443"/>
      <c r="AF58" s="443"/>
      <c r="AG58" s="444"/>
      <c r="AH58" s="448" t="s">
        <v>41</v>
      </c>
      <c r="AI58" s="449"/>
      <c r="AJ58" s="449"/>
      <c r="AK58" s="450"/>
      <c r="AL58" s="454" t="s">
        <v>49</v>
      </c>
      <c r="AM58" s="454"/>
      <c r="AN58" s="456" t="s">
        <v>19</v>
      </c>
      <c r="AO58" s="457"/>
      <c r="AP58" s="457"/>
      <c r="AQ58" s="457"/>
      <c r="AR58" s="458"/>
      <c r="AS58" s="459"/>
      <c r="AY58" s="84" t="s">
        <v>67</v>
      </c>
      <c r="AZ58" s="84" t="s">
        <v>67</v>
      </c>
      <c r="BA58" s="84" t="s">
        <v>65</v>
      </c>
      <c r="BB58" s="387" t="s">
        <v>66</v>
      </c>
      <c r="BC58" s="388"/>
    </row>
    <row r="59" spans="2:74" ht="13.9" customHeight="1" x14ac:dyDescent="0.2">
      <c r="B59" s="397"/>
      <c r="C59" s="398"/>
      <c r="D59" s="398"/>
      <c r="E59" s="398"/>
      <c r="F59" s="398"/>
      <c r="G59" s="398"/>
      <c r="H59" s="398"/>
      <c r="I59" s="399"/>
      <c r="J59" s="397"/>
      <c r="K59" s="398"/>
      <c r="L59" s="398"/>
      <c r="M59" s="398"/>
      <c r="N59" s="402"/>
      <c r="O59" s="405"/>
      <c r="P59" s="398"/>
      <c r="Q59" s="398"/>
      <c r="R59" s="398"/>
      <c r="S59" s="398"/>
      <c r="T59" s="398"/>
      <c r="U59" s="399"/>
      <c r="V59" s="433"/>
      <c r="W59" s="434"/>
      <c r="X59" s="434"/>
      <c r="Y59" s="435"/>
      <c r="Z59" s="439"/>
      <c r="AA59" s="440"/>
      <c r="AB59" s="440"/>
      <c r="AC59" s="441"/>
      <c r="AD59" s="445"/>
      <c r="AE59" s="446"/>
      <c r="AF59" s="446"/>
      <c r="AG59" s="447"/>
      <c r="AH59" s="451"/>
      <c r="AI59" s="452"/>
      <c r="AJ59" s="452"/>
      <c r="AK59" s="453"/>
      <c r="AL59" s="455"/>
      <c r="AM59" s="455"/>
      <c r="AN59" s="389"/>
      <c r="AO59" s="389"/>
      <c r="AP59" s="389"/>
      <c r="AQ59" s="389"/>
      <c r="AR59" s="389"/>
      <c r="AS59" s="390"/>
      <c r="AY59" s="89"/>
      <c r="AZ59" s="90" t="s">
        <v>62</v>
      </c>
      <c r="BA59" s="90" t="s">
        <v>64</v>
      </c>
      <c r="BB59" s="91" t="s">
        <v>63</v>
      </c>
      <c r="BC59" s="90" t="s">
        <v>62</v>
      </c>
      <c r="BL59" s="77" t="s">
        <v>68</v>
      </c>
      <c r="BM59" s="77" t="s">
        <v>42</v>
      </c>
    </row>
    <row r="60" spans="2:74" ht="18" customHeight="1" x14ac:dyDescent="0.2">
      <c r="B60" s="369"/>
      <c r="C60" s="370"/>
      <c r="D60" s="370"/>
      <c r="E60" s="370"/>
      <c r="F60" s="370"/>
      <c r="G60" s="370"/>
      <c r="H60" s="370"/>
      <c r="I60" s="371"/>
      <c r="J60" s="369"/>
      <c r="K60" s="370"/>
      <c r="L60" s="370"/>
      <c r="M60" s="370"/>
      <c r="N60" s="375"/>
      <c r="O60" s="65"/>
      <c r="P60" s="48" t="s">
        <v>31</v>
      </c>
      <c r="Q60" s="67"/>
      <c r="R60" s="48" t="s">
        <v>1</v>
      </c>
      <c r="S60" s="69"/>
      <c r="T60" s="377" t="s">
        <v>113</v>
      </c>
      <c r="U60" s="377"/>
      <c r="V60" s="378"/>
      <c r="W60" s="379"/>
      <c r="X60" s="379"/>
      <c r="Y60" s="49" t="s">
        <v>8</v>
      </c>
      <c r="Z60" s="139"/>
      <c r="AA60" s="140"/>
      <c r="AB60" s="140"/>
      <c r="AC60" s="141" t="s">
        <v>8</v>
      </c>
      <c r="AD60" s="139"/>
      <c r="AE60" s="140"/>
      <c r="AF60" s="140"/>
      <c r="AG60" s="142" t="s">
        <v>8</v>
      </c>
      <c r="AH60" s="365"/>
      <c r="AI60" s="366"/>
      <c r="AJ60" s="366"/>
      <c r="AK60" s="367"/>
      <c r="AL60" s="152"/>
      <c r="AM60" s="153"/>
      <c r="AN60" s="365"/>
      <c r="AO60" s="366"/>
      <c r="AP60" s="366"/>
      <c r="AQ60" s="366"/>
      <c r="AR60" s="366"/>
      <c r="AS60" s="142" t="s">
        <v>8</v>
      </c>
      <c r="AV60" s="101" t="str">
        <f>IF(OR(O60="",Q60=""),"", IF(O60&lt;20,DATE(O60+118,Q60,IF(S60="",1,S60)),DATE(O60+88,Q60,IF(S60="",1,S60))))</f>
        <v/>
      </c>
      <c r="AW60" s="102" t="e">
        <f>IF(AV60&lt;=#REF!,"昔",IF(AV60&lt;=#REF!,"上",IF(AV60&lt;=#REF!,"中","下")))</f>
        <v>#REF!</v>
      </c>
      <c r="AX60" s="9" t="e">
        <f>IF(AV60&lt;=#REF!,5,IF(AV60&lt;=#REF!,7,IF(AV60&lt;=#REF!,9,11)))</f>
        <v>#REF!</v>
      </c>
      <c r="AY60" s="103"/>
      <c r="AZ60" s="104"/>
      <c r="BA60" s="105">
        <f>AN60</f>
        <v>0</v>
      </c>
      <c r="BB60" s="104"/>
      <c r="BC60" s="104"/>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36【機械装置組立又は据付の事業(その他)】(入力用)'!O60,VALUE(概算年度)='36【機械装置組立又は据付の事業(その他)】(入力用)'!O61),IF('36【機械装置組立又は据付の事業(その他)】(入力用)'!Q60=1,1,IF('36【機械装置組立又は据付の事業(その他)】(入力用)'!Q60=2,2,IF('36【機械装置組立又は据付の事業(その他)】(入力用)'!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2">
      <c r="B61" s="372"/>
      <c r="C61" s="373"/>
      <c r="D61" s="373"/>
      <c r="E61" s="373"/>
      <c r="F61" s="373"/>
      <c r="G61" s="373"/>
      <c r="H61" s="373"/>
      <c r="I61" s="374"/>
      <c r="J61" s="372"/>
      <c r="K61" s="373"/>
      <c r="L61" s="373"/>
      <c r="M61" s="373"/>
      <c r="N61" s="376"/>
      <c r="O61" s="66"/>
      <c r="P61" s="11" t="s">
        <v>0</v>
      </c>
      <c r="Q61" s="68"/>
      <c r="R61" s="11" t="s">
        <v>1</v>
      </c>
      <c r="S61" s="70"/>
      <c r="T61" s="380" t="s">
        <v>21</v>
      </c>
      <c r="U61" s="380"/>
      <c r="V61" s="381"/>
      <c r="W61" s="382"/>
      <c r="X61" s="382"/>
      <c r="Y61" s="383"/>
      <c r="Z61" s="384"/>
      <c r="AA61" s="385"/>
      <c r="AB61" s="385"/>
      <c r="AC61" s="385"/>
      <c r="AD61" s="384"/>
      <c r="AE61" s="385"/>
      <c r="AF61" s="385"/>
      <c r="AG61" s="386"/>
      <c r="AH61" s="341">
        <f>V61+Z61-AD61</f>
        <v>0</v>
      </c>
      <c r="AI61" s="341"/>
      <c r="AJ61" s="341"/>
      <c r="AK61" s="368"/>
      <c r="AL61" s="345" t="str">
        <f>IF(AH61&gt;0,0.21,"")</f>
        <v/>
      </c>
      <c r="AM61" s="346"/>
      <c r="AN61" s="342">
        <f>INT(AH61*0.21)</f>
        <v>0</v>
      </c>
      <c r="AO61" s="343"/>
      <c r="AP61" s="343"/>
      <c r="AQ61" s="343"/>
      <c r="AR61" s="343"/>
      <c r="AS61" s="35"/>
      <c r="AV61" s="101"/>
      <c r="AW61" s="102"/>
      <c r="AY61" s="111">
        <f>AH61</f>
        <v>0</v>
      </c>
      <c r="AZ61" s="112" t="e">
        <f>IF(AV60&lt;=#REF!,AH61,IF(AND(AV60&gt;=#REF!,AV60&lt;=#REF!),AH61*105/108,AH61))</f>
        <v>#REF!</v>
      </c>
      <c r="BA61" s="90"/>
      <c r="BB61" s="112" t="e">
        <f>IF($AL61="賃金で算定",0,INT(AY61*$AL61/100))</f>
        <v>#VALUE!</v>
      </c>
      <c r="BC61" s="112" t="e">
        <f>IF(AY61=AZ61,BB61,AZ61*$AL61/100)</f>
        <v>#REF!</v>
      </c>
      <c r="BL61" s="77" t="e">
        <f>IF(AY61=AZ61,0,1)</f>
        <v>#REF!</v>
      </c>
      <c r="BM61" s="77" t="e">
        <f>IF(BL61=1,AL61,"")</f>
        <v>#REF!</v>
      </c>
    </row>
    <row r="62" spans="2:74" ht="18" customHeight="1" x14ac:dyDescent="0.2">
      <c r="B62" s="369"/>
      <c r="C62" s="370"/>
      <c r="D62" s="370"/>
      <c r="E62" s="370"/>
      <c r="F62" s="370"/>
      <c r="G62" s="370"/>
      <c r="H62" s="370"/>
      <c r="I62" s="371"/>
      <c r="J62" s="369"/>
      <c r="K62" s="370"/>
      <c r="L62" s="370"/>
      <c r="M62" s="370"/>
      <c r="N62" s="375"/>
      <c r="O62" s="65"/>
      <c r="P62" s="48" t="s">
        <v>31</v>
      </c>
      <c r="Q62" s="67"/>
      <c r="R62" s="48" t="s">
        <v>1</v>
      </c>
      <c r="S62" s="69"/>
      <c r="T62" s="377" t="s">
        <v>113</v>
      </c>
      <c r="U62" s="377"/>
      <c r="V62" s="378"/>
      <c r="W62" s="379"/>
      <c r="X62" s="379"/>
      <c r="Y62" s="54"/>
      <c r="Z62" s="55"/>
      <c r="AA62" s="56"/>
      <c r="AB62" s="56"/>
      <c r="AC62" s="54"/>
      <c r="AD62" s="55"/>
      <c r="AE62" s="56"/>
      <c r="AF62" s="56"/>
      <c r="AG62" s="145"/>
      <c r="AH62" s="365"/>
      <c r="AI62" s="366"/>
      <c r="AJ62" s="366"/>
      <c r="AK62" s="367"/>
      <c r="AL62" s="152"/>
      <c r="AM62" s="153"/>
      <c r="AN62" s="365"/>
      <c r="AO62" s="366"/>
      <c r="AP62" s="366"/>
      <c r="AQ62" s="366"/>
      <c r="AR62" s="366"/>
      <c r="AS62" s="58"/>
      <c r="AV62" s="101" t="str">
        <f>IF(OR(O62="",Q62=""),"", IF(O62&lt;20,DATE(O62+118,Q62,IF(S62="",1,S62)),DATE(O62+88,Q62,IF(S62="",1,S62))))</f>
        <v/>
      </c>
      <c r="AW62" s="102" t="e">
        <f>IF(AV62&lt;=#REF!,"昔",IF(AV62&lt;=#REF!,"上",IF(AV62&lt;=#REF!,"中","下")))</f>
        <v>#REF!</v>
      </c>
      <c r="AX62" s="9" t="e">
        <f>IF(AV62&lt;=#REF!,5,IF(AV62&lt;=#REF!,7,IF(AV62&lt;=#REF!,9,11)))</f>
        <v>#REF!</v>
      </c>
      <c r="AY62" s="103"/>
      <c r="AZ62" s="104"/>
      <c r="BA62" s="105">
        <f t="shared" ref="BA62" si="11">AN62</f>
        <v>0</v>
      </c>
      <c r="BB62" s="104"/>
      <c r="BC62" s="104"/>
      <c r="BL62" s="77"/>
      <c r="BM62" s="77"/>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36【機械装置組立又は据付の事業(その他)】(入力用)'!O62,VALUE(概算年度)='36【機械装置組立又は据付の事業(その他)】(入力用)'!O63),IF('36【機械装置組立又は据付の事業(その他)】(入力用)'!Q62=1,1,IF('36【機械装置組立又は据付の事業(その他)】(入力用)'!Q62=2,2,IF('36【機械装置組立又は据付の事業(その他)】(入力用)'!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2">
      <c r="B63" s="372"/>
      <c r="C63" s="373"/>
      <c r="D63" s="373"/>
      <c r="E63" s="373"/>
      <c r="F63" s="373"/>
      <c r="G63" s="373"/>
      <c r="H63" s="373"/>
      <c r="I63" s="374"/>
      <c r="J63" s="372"/>
      <c r="K63" s="373"/>
      <c r="L63" s="373"/>
      <c r="M63" s="373"/>
      <c r="N63" s="376"/>
      <c r="O63" s="66"/>
      <c r="P63" s="11" t="s">
        <v>0</v>
      </c>
      <c r="Q63" s="68"/>
      <c r="R63" s="11" t="s">
        <v>1</v>
      </c>
      <c r="S63" s="70"/>
      <c r="T63" s="380" t="s">
        <v>21</v>
      </c>
      <c r="U63" s="380"/>
      <c r="V63" s="381"/>
      <c r="W63" s="382"/>
      <c r="X63" s="382"/>
      <c r="Y63" s="383"/>
      <c r="Z63" s="384"/>
      <c r="AA63" s="385"/>
      <c r="AB63" s="385"/>
      <c r="AC63" s="385"/>
      <c r="AD63" s="384"/>
      <c r="AE63" s="385"/>
      <c r="AF63" s="385"/>
      <c r="AG63" s="386"/>
      <c r="AH63" s="341">
        <f>V63+Z63-AD63</f>
        <v>0</v>
      </c>
      <c r="AI63" s="341"/>
      <c r="AJ63" s="341"/>
      <c r="AK63" s="368"/>
      <c r="AL63" s="345" t="str">
        <f>IF(AH63&gt;0,0.21,"")</f>
        <v/>
      </c>
      <c r="AM63" s="346"/>
      <c r="AN63" s="342">
        <f>INT(AH63*0.21)</f>
        <v>0</v>
      </c>
      <c r="AO63" s="343"/>
      <c r="AP63" s="343"/>
      <c r="AQ63" s="343"/>
      <c r="AR63" s="343"/>
      <c r="AS63" s="35"/>
      <c r="AV63" s="101"/>
      <c r="AW63" s="102"/>
      <c r="AY63" s="111">
        <f t="shared" ref="AY63" si="12">AH63</f>
        <v>0</v>
      </c>
      <c r="AZ63" s="112" t="e">
        <f>IF(AV62&lt;=#REF!,AH63,IF(AND(AV62&gt;=#REF!,AV62&lt;=#REF!),AH63*105/108,AH63))</f>
        <v>#REF!</v>
      </c>
      <c r="BA63" s="90"/>
      <c r="BB63" s="112" t="e">
        <f t="shared" ref="BB63" si="13">IF($AL63="賃金で算定",0,INT(AY63*$AL63/100))</f>
        <v>#VALUE!</v>
      </c>
      <c r="BC63" s="112" t="e">
        <f>IF(AY63=AZ63,BB63,AZ63*$AL63/100)</f>
        <v>#REF!</v>
      </c>
      <c r="BL63" s="77" t="e">
        <f>IF(AY63=AZ63,0,1)</f>
        <v>#REF!</v>
      </c>
      <c r="BM63" s="77" t="e">
        <f>IF(BL63=1,AL63,"")</f>
        <v>#REF!</v>
      </c>
    </row>
    <row r="64" spans="2:74" ht="18" customHeight="1" x14ac:dyDescent="0.2">
      <c r="B64" s="369"/>
      <c r="C64" s="370"/>
      <c r="D64" s="370"/>
      <c r="E64" s="370"/>
      <c r="F64" s="370"/>
      <c r="G64" s="370"/>
      <c r="H64" s="370"/>
      <c r="I64" s="371"/>
      <c r="J64" s="369"/>
      <c r="K64" s="370"/>
      <c r="L64" s="370"/>
      <c r="M64" s="370"/>
      <c r="N64" s="375"/>
      <c r="O64" s="65"/>
      <c r="P64" s="48" t="s">
        <v>31</v>
      </c>
      <c r="Q64" s="67"/>
      <c r="R64" s="48" t="s">
        <v>1</v>
      </c>
      <c r="S64" s="69"/>
      <c r="T64" s="377" t="s">
        <v>113</v>
      </c>
      <c r="U64" s="377"/>
      <c r="V64" s="378"/>
      <c r="W64" s="379"/>
      <c r="X64" s="379"/>
      <c r="Y64" s="54"/>
      <c r="Z64" s="55"/>
      <c r="AA64" s="56"/>
      <c r="AB64" s="56"/>
      <c r="AC64" s="54"/>
      <c r="AD64" s="55"/>
      <c r="AE64" s="56"/>
      <c r="AF64" s="56"/>
      <c r="AG64" s="145"/>
      <c r="AH64" s="365"/>
      <c r="AI64" s="366"/>
      <c r="AJ64" s="366"/>
      <c r="AK64" s="367"/>
      <c r="AL64" s="152"/>
      <c r="AM64" s="153"/>
      <c r="AN64" s="365"/>
      <c r="AO64" s="366"/>
      <c r="AP64" s="366"/>
      <c r="AQ64" s="366"/>
      <c r="AR64" s="366"/>
      <c r="AS64" s="58"/>
      <c r="AV64" s="101" t="str">
        <f>IF(OR(O64="",Q64=""),"", IF(O64&lt;20,DATE(O64+118,Q64,IF(S64="",1,S64)),DATE(O64+88,Q64,IF(S64="",1,S64))))</f>
        <v/>
      </c>
      <c r="AW64" s="102" t="e">
        <f>IF(AV64&lt;=#REF!,"昔",IF(AV64&lt;=#REF!,"上",IF(AV64&lt;=#REF!,"中","下")))</f>
        <v>#REF!</v>
      </c>
      <c r="AX64" s="9" t="e">
        <f>IF(AV64&lt;=#REF!,5,IF(AV64&lt;=#REF!,7,IF(AV64&lt;=#REF!,9,11)))</f>
        <v>#REF!</v>
      </c>
      <c r="AY64" s="103"/>
      <c r="AZ64" s="104"/>
      <c r="BA64" s="105">
        <f t="shared" ref="BA64" si="14">AN64</f>
        <v>0</v>
      </c>
      <c r="BB64" s="104"/>
      <c r="BC64" s="104"/>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36【機械装置組立又は据付の事業(その他)】(入力用)'!O64,VALUE(概算年度)='36【機械装置組立又は据付の事業(その他)】(入力用)'!O65),IF('36【機械装置組立又は据付の事業(その他)】(入力用)'!Q64=1,1,IF('36【機械装置組立又は据付の事業(その他)】(入力用)'!Q64=2,2,IF('36【機械装置組立又は据付の事業(その他)】(入力用)'!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2">
      <c r="B65" s="372"/>
      <c r="C65" s="373"/>
      <c r="D65" s="373"/>
      <c r="E65" s="373"/>
      <c r="F65" s="373"/>
      <c r="G65" s="373"/>
      <c r="H65" s="373"/>
      <c r="I65" s="374"/>
      <c r="J65" s="372"/>
      <c r="K65" s="373"/>
      <c r="L65" s="373"/>
      <c r="M65" s="373"/>
      <c r="N65" s="376"/>
      <c r="O65" s="66"/>
      <c r="P65" s="11" t="s">
        <v>0</v>
      </c>
      <c r="Q65" s="68"/>
      <c r="R65" s="11" t="s">
        <v>1</v>
      </c>
      <c r="S65" s="70"/>
      <c r="T65" s="380" t="s">
        <v>21</v>
      </c>
      <c r="U65" s="380"/>
      <c r="V65" s="381"/>
      <c r="W65" s="382"/>
      <c r="X65" s="382"/>
      <c r="Y65" s="383"/>
      <c r="Z65" s="381"/>
      <c r="AA65" s="382"/>
      <c r="AB65" s="382"/>
      <c r="AC65" s="382"/>
      <c r="AD65" s="381"/>
      <c r="AE65" s="382"/>
      <c r="AF65" s="382"/>
      <c r="AG65" s="383"/>
      <c r="AH65" s="341">
        <f>V65+Z65-AD65</f>
        <v>0</v>
      </c>
      <c r="AI65" s="341"/>
      <c r="AJ65" s="341"/>
      <c r="AK65" s="368"/>
      <c r="AL65" s="345" t="str">
        <f>IF(AH65&gt;0,0.21,"")</f>
        <v/>
      </c>
      <c r="AM65" s="346"/>
      <c r="AN65" s="342">
        <f>INT(AH65*0.21)</f>
        <v>0</v>
      </c>
      <c r="AO65" s="343"/>
      <c r="AP65" s="343"/>
      <c r="AQ65" s="343"/>
      <c r="AR65" s="343"/>
      <c r="AS65" s="35"/>
      <c r="AV65" s="101"/>
      <c r="AW65" s="102"/>
      <c r="AY65" s="111">
        <f t="shared" ref="AY65" si="15">AH65</f>
        <v>0</v>
      </c>
      <c r="AZ65" s="112" t="e">
        <f>IF(AV64&lt;=#REF!,AH65,IF(AND(AV64&gt;=#REF!,AV64&lt;=#REF!),AH65*105/108,AH65))</f>
        <v>#REF!</v>
      </c>
      <c r="BA65" s="90"/>
      <c r="BB65" s="112" t="e">
        <f t="shared" ref="BB65" si="16">IF($AL65="賃金で算定",0,INT(AY65*$AL65/100))</f>
        <v>#VALUE!</v>
      </c>
      <c r="BC65" s="112" t="e">
        <f>IF(AY65=AZ65,BB65,AZ65*$AL65/100)</f>
        <v>#REF!</v>
      </c>
      <c r="BL65" s="77" t="e">
        <f>IF(AY65=AZ65,0,1)</f>
        <v>#REF!</v>
      </c>
      <c r="BM65" s="77" t="e">
        <f>IF(BL65=1,AL65,"")</f>
        <v>#REF!</v>
      </c>
    </row>
    <row r="66" spans="2:74" ht="18" customHeight="1" x14ac:dyDescent="0.2">
      <c r="B66" s="369"/>
      <c r="C66" s="370"/>
      <c r="D66" s="370"/>
      <c r="E66" s="370"/>
      <c r="F66" s="370"/>
      <c r="G66" s="370"/>
      <c r="H66" s="370"/>
      <c r="I66" s="371"/>
      <c r="J66" s="369"/>
      <c r="K66" s="370"/>
      <c r="L66" s="370"/>
      <c r="M66" s="370"/>
      <c r="N66" s="375"/>
      <c r="O66" s="65"/>
      <c r="P66" s="48" t="s">
        <v>31</v>
      </c>
      <c r="Q66" s="67"/>
      <c r="R66" s="48" t="s">
        <v>1</v>
      </c>
      <c r="S66" s="69"/>
      <c r="T66" s="377" t="s">
        <v>113</v>
      </c>
      <c r="U66" s="377"/>
      <c r="V66" s="378"/>
      <c r="W66" s="379"/>
      <c r="X66" s="379"/>
      <c r="Y66" s="25"/>
      <c r="Z66" s="59"/>
      <c r="AA66" s="36"/>
      <c r="AB66" s="36"/>
      <c r="AC66" s="25"/>
      <c r="AD66" s="59"/>
      <c r="AE66" s="36"/>
      <c r="AF66" s="36"/>
      <c r="AG66" s="147"/>
      <c r="AH66" s="365"/>
      <c r="AI66" s="366"/>
      <c r="AJ66" s="366"/>
      <c r="AK66" s="367"/>
      <c r="AL66" s="152"/>
      <c r="AM66" s="153"/>
      <c r="AN66" s="365"/>
      <c r="AO66" s="366"/>
      <c r="AP66" s="366"/>
      <c r="AQ66" s="366"/>
      <c r="AR66" s="366"/>
      <c r="AS66" s="58"/>
      <c r="AV66" s="101" t="str">
        <f>IF(OR(O66="",Q66=""),"", IF(O66&lt;20,DATE(O66+118,Q66,IF(S66="",1,S66)),DATE(O66+88,Q66,IF(S66="",1,S66))))</f>
        <v/>
      </c>
      <c r="AW66" s="102" t="e">
        <f>IF(AV66&lt;=#REF!,"昔",IF(AV66&lt;=#REF!,"上",IF(AV66&lt;=#REF!,"中","下")))</f>
        <v>#REF!</v>
      </c>
      <c r="AX66" s="9" t="e">
        <f>IF(AV66&lt;=#REF!,5,IF(AV66&lt;=#REF!,7,IF(AV66&lt;=#REF!,9,11)))</f>
        <v>#REF!</v>
      </c>
      <c r="AY66" s="103"/>
      <c r="AZ66" s="104"/>
      <c r="BA66" s="105">
        <f t="shared" ref="BA66" si="17">AN66</f>
        <v>0</v>
      </c>
      <c r="BB66" s="104"/>
      <c r="BC66" s="104"/>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36【機械装置組立又は据付の事業(その他)】(入力用)'!O66,VALUE(概算年度)='36【機械装置組立又は据付の事業(その他)】(入力用)'!O67),IF('36【機械装置組立又は据付の事業(その他)】(入力用)'!Q66=1,1,IF('36【機械装置組立又は据付の事業(その他)】(入力用)'!Q66=2,2,IF('36【機械装置組立又は据付の事業(その他)】(入力用)'!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2">
      <c r="B67" s="372"/>
      <c r="C67" s="373"/>
      <c r="D67" s="373"/>
      <c r="E67" s="373"/>
      <c r="F67" s="373"/>
      <c r="G67" s="373"/>
      <c r="H67" s="373"/>
      <c r="I67" s="374"/>
      <c r="J67" s="372"/>
      <c r="K67" s="373"/>
      <c r="L67" s="373"/>
      <c r="M67" s="373"/>
      <c r="N67" s="376"/>
      <c r="O67" s="66"/>
      <c r="P67" s="11" t="s">
        <v>0</v>
      </c>
      <c r="Q67" s="68"/>
      <c r="R67" s="11" t="s">
        <v>1</v>
      </c>
      <c r="S67" s="70"/>
      <c r="T67" s="380" t="s">
        <v>21</v>
      </c>
      <c r="U67" s="380"/>
      <c r="V67" s="381"/>
      <c r="W67" s="382"/>
      <c r="X67" s="382"/>
      <c r="Y67" s="383"/>
      <c r="Z67" s="384"/>
      <c r="AA67" s="385"/>
      <c r="AB67" s="385"/>
      <c r="AC67" s="385"/>
      <c r="AD67" s="384"/>
      <c r="AE67" s="385"/>
      <c r="AF67" s="385"/>
      <c r="AG67" s="386"/>
      <c r="AH67" s="341">
        <f>V67+Z67-AD67</f>
        <v>0</v>
      </c>
      <c r="AI67" s="341"/>
      <c r="AJ67" s="341"/>
      <c r="AK67" s="368"/>
      <c r="AL67" s="345" t="str">
        <f>IF(AH67&gt;0,0.21,"")</f>
        <v/>
      </c>
      <c r="AM67" s="346"/>
      <c r="AN67" s="342">
        <f>INT(AH67*0.21)</f>
        <v>0</v>
      </c>
      <c r="AO67" s="343"/>
      <c r="AP67" s="343"/>
      <c r="AQ67" s="343"/>
      <c r="AR67" s="343"/>
      <c r="AS67" s="35"/>
      <c r="AV67" s="101"/>
      <c r="AW67" s="102"/>
      <c r="AY67" s="111">
        <f t="shared" ref="AY67" si="18">AH67</f>
        <v>0</v>
      </c>
      <c r="AZ67" s="112" t="e">
        <f>IF(AV66&lt;=#REF!,AH67,IF(AND(AV66&gt;=#REF!,AV66&lt;=#REF!),AH67*105/108,AH67))</f>
        <v>#REF!</v>
      </c>
      <c r="BA67" s="90"/>
      <c r="BB67" s="112" t="e">
        <f t="shared" ref="BB67" si="19">IF($AL67="賃金で算定",0,INT(AY67*$AL67/100))</f>
        <v>#VALUE!</v>
      </c>
      <c r="BC67" s="112" t="e">
        <f>IF(AY67=AZ67,BB67,AZ67*$AL67/100)</f>
        <v>#REF!</v>
      </c>
      <c r="BL67" s="77" t="e">
        <f>IF(AY67=AZ67,0,1)</f>
        <v>#REF!</v>
      </c>
      <c r="BM67" s="77" t="e">
        <f>IF(BL67=1,AL67,"")</f>
        <v>#REF!</v>
      </c>
    </row>
    <row r="68" spans="2:74" ht="18" customHeight="1" x14ac:dyDescent="0.2">
      <c r="B68" s="369"/>
      <c r="C68" s="370"/>
      <c r="D68" s="370"/>
      <c r="E68" s="370"/>
      <c r="F68" s="370"/>
      <c r="G68" s="370"/>
      <c r="H68" s="370"/>
      <c r="I68" s="371"/>
      <c r="J68" s="369"/>
      <c r="K68" s="370"/>
      <c r="L68" s="370"/>
      <c r="M68" s="370"/>
      <c r="N68" s="375"/>
      <c r="O68" s="65"/>
      <c r="P68" s="48" t="s">
        <v>31</v>
      </c>
      <c r="Q68" s="67"/>
      <c r="R68" s="48" t="s">
        <v>1</v>
      </c>
      <c r="S68" s="69"/>
      <c r="T68" s="377" t="s">
        <v>113</v>
      </c>
      <c r="U68" s="377"/>
      <c r="V68" s="378"/>
      <c r="W68" s="379"/>
      <c r="X68" s="379"/>
      <c r="Y68" s="54"/>
      <c r="Z68" s="55"/>
      <c r="AA68" s="56"/>
      <c r="AB68" s="56"/>
      <c r="AC68" s="54"/>
      <c r="AD68" s="55"/>
      <c r="AE68" s="56"/>
      <c r="AF68" s="56"/>
      <c r="AG68" s="145"/>
      <c r="AH68" s="365"/>
      <c r="AI68" s="366"/>
      <c r="AJ68" s="366"/>
      <c r="AK68" s="367"/>
      <c r="AL68" s="152"/>
      <c r="AM68" s="153"/>
      <c r="AN68" s="365"/>
      <c r="AO68" s="366"/>
      <c r="AP68" s="366"/>
      <c r="AQ68" s="366"/>
      <c r="AR68" s="366"/>
      <c r="AS68" s="58"/>
      <c r="AV68" s="101" t="str">
        <f>IF(OR(O68="",Q68=""),"", IF(O68&lt;20,DATE(O68+118,Q68,IF(S68="",1,S68)),DATE(O68+88,Q68,IF(S68="",1,S68))))</f>
        <v/>
      </c>
      <c r="AW68" s="102" t="e">
        <f>IF(AV68&lt;=#REF!,"昔",IF(AV68&lt;=#REF!,"上",IF(AV68&lt;=#REF!,"中","下")))</f>
        <v>#REF!</v>
      </c>
      <c r="AX68" s="9" t="e">
        <f>IF(AV68&lt;=#REF!,5,IF(AV68&lt;=#REF!,7,IF(AV68&lt;=#REF!,9,11)))</f>
        <v>#REF!</v>
      </c>
      <c r="AY68" s="103"/>
      <c r="AZ68" s="104"/>
      <c r="BA68" s="105">
        <f t="shared" ref="BA68" si="20">AN68</f>
        <v>0</v>
      </c>
      <c r="BB68" s="104"/>
      <c r="BC68" s="104"/>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36【機械装置組立又は据付の事業(その他)】(入力用)'!O68,VALUE(概算年度)='36【機械装置組立又は据付の事業(その他)】(入力用)'!O69),IF('36【機械装置組立又は据付の事業(その他)】(入力用)'!Q68=1,1,IF('36【機械装置組立又は据付の事業(その他)】(入力用)'!Q68=2,2,IF('36【機械装置組立又は据付の事業(その他)】(入力用)'!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2">
      <c r="B69" s="372"/>
      <c r="C69" s="373"/>
      <c r="D69" s="373"/>
      <c r="E69" s="373"/>
      <c r="F69" s="373"/>
      <c r="G69" s="373"/>
      <c r="H69" s="373"/>
      <c r="I69" s="374"/>
      <c r="J69" s="372"/>
      <c r="K69" s="373"/>
      <c r="L69" s="373"/>
      <c r="M69" s="373"/>
      <c r="N69" s="376"/>
      <c r="O69" s="66"/>
      <c r="P69" s="11" t="s">
        <v>0</v>
      </c>
      <c r="Q69" s="68"/>
      <c r="R69" s="11" t="s">
        <v>1</v>
      </c>
      <c r="S69" s="70"/>
      <c r="T69" s="380" t="s">
        <v>21</v>
      </c>
      <c r="U69" s="380"/>
      <c r="V69" s="381"/>
      <c r="W69" s="382"/>
      <c r="X69" s="382"/>
      <c r="Y69" s="383"/>
      <c r="Z69" s="381"/>
      <c r="AA69" s="382"/>
      <c r="AB69" s="382"/>
      <c r="AC69" s="382"/>
      <c r="AD69" s="384"/>
      <c r="AE69" s="385"/>
      <c r="AF69" s="385"/>
      <c r="AG69" s="386"/>
      <c r="AH69" s="341">
        <f>V69+Z69-AD69</f>
        <v>0</v>
      </c>
      <c r="AI69" s="341"/>
      <c r="AJ69" s="341"/>
      <c r="AK69" s="368"/>
      <c r="AL69" s="345" t="str">
        <f>IF(AH69&gt;0,0.21,"")</f>
        <v/>
      </c>
      <c r="AM69" s="346"/>
      <c r="AN69" s="342">
        <f>INT(AH69*0.21)</f>
        <v>0</v>
      </c>
      <c r="AO69" s="343"/>
      <c r="AP69" s="343"/>
      <c r="AQ69" s="343"/>
      <c r="AR69" s="343"/>
      <c r="AS69" s="35"/>
      <c r="AV69" s="101"/>
      <c r="AW69" s="102"/>
      <c r="AY69" s="111">
        <f t="shared" ref="AY69" si="21">AH69</f>
        <v>0</v>
      </c>
      <c r="AZ69" s="112" t="e">
        <f>IF(AV68&lt;=#REF!,AH69,IF(AND(AV68&gt;=#REF!,AV68&lt;=#REF!),AH69*105/108,AH69))</f>
        <v>#REF!</v>
      </c>
      <c r="BA69" s="90"/>
      <c r="BB69" s="112" t="e">
        <f t="shared" ref="BB69" si="22">IF($AL69="賃金で算定",0,INT(AY69*$AL69/100))</f>
        <v>#VALUE!</v>
      </c>
      <c r="BC69" s="112" t="e">
        <f>IF(AY69=AZ69,BB69,AZ69*$AL69/100)</f>
        <v>#REF!</v>
      </c>
      <c r="BL69" s="77" t="e">
        <f>IF(AY69=AZ69,0,1)</f>
        <v>#REF!</v>
      </c>
      <c r="BM69" s="77" t="e">
        <f>IF(BL69=1,AL69,"")</f>
        <v>#REF!</v>
      </c>
    </row>
    <row r="70" spans="2:74" ht="18" customHeight="1" x14ac:dyDescent="0.2">
      <c r="B70" s="369"/>
      <c r="C70" s="370"/>
      <c r="D70" s="370"/>
      <c r="E70" s="370"/>
      <c r="F70" s="370"/>
      <c r="G70" s="370"/>
      <c r="H70" s="370"/>
      <c r="I70" s="371"/>
      <c r="J70" s="369"/>
      <c r="K70" s="370"/>
      <c r="L70" s="370"/>
      <c r="M70" s="370"/>
      <c r="N70" s="375"/>
      <c r="O70" s="65"/>
      <c r="P70" s="48" t="s">
        <v>31</v>
      </c>
      <c r="Q70" s="67"/>
      <c r="R70" s="48" t="s">
        <v>1</v>
      </c>
      <c r="S70" s="69"/>
      <c r="T70" s="377" t="s">
        <v>113</v>
      </c>
      <c r="U70" s="377"/>
      <c r="V70" s="378"/>
      <c r="W70" s="379"/>
      <c r="X70" s="379"/>
      <c r="Y70" s="54"/>
      <c r="Z70" s="55"/>
      <c r="AA70" s="56"/>
      <c r="AB70" s="56"/>
      <c r="AC70" s="54"/>
      <c r="AD70" s="55"/>
      <c r="AE70" s="56"/>
      <c r="AF70" s="56"/>
      <c r="AG70" s="145"/>
      <c r="AH70" s="365"/>
      <c r="AI70" s="366"/>
      <c r="AJ70" s="366"/>
      <c r="AK70" s="367"/>
      <c r="AL70" s="152"/>
      <c r="AM70" s="153"/>
      <c r="AN70" s="365"/>
      <c r="AO70" s="366"/>
      <c r="AP70" s="366"/>
      <c r="AQ70" s="366"/>
      <c r="AR70" s="366"/>
      <c r="AS70" s="58"/>
      <c r="AV70" s="101" t="str">
        <f>IF(OR(O70="",Q70=""),"", IF(O70&lt;20,DATE(O70+118,Q70,IF(S70="",1,S70)),DATE(O70+88,Q70,IF(S70="",1,S70))))</f>
        <v/>
      </c>
      <c r="AW70" s="102" t="e">
        <f>IF(AV70&lt;=#REF!,"昔",IF(AV70&lt;=#REF!,"上",IF(AV70&lt;=#REF!,"中","下")))</f>
        <v>#REF!</v>
      </c>
      <c r="AX70" s="9" t="e">
        <f>IF(AV70&lt;=#REF!,5,IF(AV70&lt;=#REF!,7,IF(AV70&lt;=#REF!,9,11)))</f>
        <v>#REF!</v>
      </c>
      <c r="AY70" s="103"/>
      <c r="AZ70" s="104"/>
      <c r="BA70" s="105">
        <f t="shared" ref="BA70" si="23">AN70</f>
        <v>0</v>
      </c>
      <c r="BB70" s="104"/>
      <c r="BC70" s="104"/>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36【機械装置組立又は据付の事業(その他)】(入力用)'!O70,VALUE(概算年度)='36【機械装置組立又は据付の事業(その他)】(入力用)'!O71),IF('36【機械装置組立又は据付の事業(その他)】(入力用)'!Q70=1,1,IF('36【機械装置組立又は据付の事業(その他)】(入力用)'!Q70=2,2,IF('36【機械装置組立又は据付の事業(その他)】(入力用)'!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2">
      <c r="B71" s="372"/>
      <c r="C71" s="373"/>
      <c r="D71" s="373"/>
      <c r="E71" s="373"/>
      <c r="F71" s="373"/>
      <c r="G71" s="373"/>
      <c r="H71" s="373"/>
      <c r="I71" s="374"/>
      <c r="J71" s="372"/>
      <c r="K71" s="373"/>
      <c r="L71" s="373"/>
      <c r="M71" s="373"/>
      <c r="N71" s="376"/>
      <c r="O71" s="66"/>
      <c r="P71" s="11" t="s">
        <v>0</v>
      </c>
      <c r="Q71" s="68"/>
      <c r="R71" s="11" t="s">
        <v>1</v>
      </c>
      <c r="S71" s="70"/>
      <c r="T71" s="380" t="s">
        <v>21</v>
      </c>
      <c r="U71" s="380"/>
      <c r="V71" s="381"/>
      <c r="W71" s="382"/>
      <c r="X71" s="382"/>
      <c r="Y71" s="383"/>
      <c r="Z71" s="381"/>
      <c r="AA71" s="382"/>
      <c r="AB71" s="382"/>
      <c r="AC71" s="382"/>
      <c r="AD71" s="384"/>
      <c r="AE71" s="385"/>
      <c r="AF71" s="385"/>
      <c r="AG71" s="386"/>
      <c r="AH71" s="341">
        <f>V71+Z71-AD71</f>
        <v>0</v>
      </c>
      <c r="AI71" s="341"/>
      <c r="AJ71" s="341"/>
      <c r="AK71" s="368"/>
      <c r="AL71" s="345" t="str">
        <f>IF(AH71&gt;0,0.21,"")</f>
        <v/>
      </c>
      <c r="AM71" s="346"/>
      <c r="AN71" s="342">
        <f>INT(AH71*0.21)</f>
        <v>0</v>
      </c>
      <c r="AO71" s="343"/>
      <c r="AP71" s="343"/>
      <c r="AQ71" s="343"/>
      <c r="AR71" s="343"/>
      <c r="AS71" s="35"/>
      <c r="AV71" s="101"/>
      <c r="AW71" s="102"/>
      <c r="AY71" s="111">
        <f t="shared" ref="AY71" si="24">AH71</f>
        <v>0</v>
      </c>
      <c r="AZ71" s="112" t="e">
        <f>IF(AV70&lt;=#REF!,AH71,IF(AND(AV70&gt;=#REF!,AV70&lt;=#REF!),AH71*105/108,AH71))</f>
        <v>#REF!</v>
      </c>
      <c r="BA71" s="90"/>
      <c r="BB71" s="112" t="e">
        <f t="shared" ref="BB71" si="25">IF($AL71="賃金で算定",0,INT(AY71*$AL71/100))</f>
        <v>#VALUE!</v>
      </c>
      <c r="BC71" s="112" t="e">
        <f>IF(AY71=AZ71,BB71,AZ71*$AL71/100)</f>
        <v>#REF!</v>
      </c>
      <c r="BL71" s="77" t="e">
        <f>IF(AY71=AZ71,0,1)</f>
        <v>#REF!</v>
      </c>
      <c r="BM71" s="77" t="e">
        <f>IF(BL71=1,AL71,"")</f>
        <v>#REF!</v>
      </c>
    </row>
    <row r="72" spans="2:74" ht="18" customHeight="1" x14ac:dyDescent="0.2">
      <c r="B72" s="369"/>
      <c r="C72" s="370"/>
      <c r="D72" s="370"/>
      <c r="E72" s="370"/>
      <c r="F72" s="370"/>
      <c r="G72" s="370"/>
      <c r="H72" s="370"/>
      <c r="I72" s="371"/>
      <c r="J72" s="369"/>
      <c r="K72" s="370"/>
      <c r="L72" s="370"/>
      <c r="M72" s="370"/>
      <c r="N72" s="375"/>
      <c r="O72" s="65"/>
      <c r="P72" s="48" t="s">
        <v>31</v>
      </c>
      <c r="Q72" s="67"/>
      <c r="R72" s="48" t="s">
        <v>1</v>
      </c>
      <c r="S72" s="69"/>
      <c r="T72" s="377" t="s">
        <v>113</v>
      </c>
      <c r="U72" s="377"/>
      <c r="V72" s="378"/>
      <c r="W72" s="379"/>
      <c r="X72" s="379"/>
      <c r="Y72" s="54"/>
      <c r="Z72" s="55"/>
      <c r="AA72" s="56"/>
      <c r="AB72" s="56"/>
      <c r="AC72" s="54"/>
      <c r="AD72" s="55"/>
      <c r="AE72" s="56"/>
      <c r="AF72" s="56"/>
      <c r="AG72" s="145"/>
      <c r="AH72" s="365"/>
      <c r="AI72" s="366"/>
      <c r="AJ72" s="366"/>
      <c r="AK72" s="367"/>
      <c r="AL72" s="152"/>
      <c r="AM72" s="153"/>
      <c r="AN72" s="365"/>
      <c r="AO72" s="366"/>
      <c r="AP72" s="366"/>
      <c r="AQ72" s="366"/>
      <c r="AR72" s="366"/>
      <c r="AS72" s="58"/>
      <c r="AV72" s="101" t="str">
        <f>IF(OR(O72="",Q72=""),"", IF(O72&lt;20,DATE(O72+118,Q72,IF(S72="",1,S72)),DATE(O72+88,Q72,IF(S72="",1,S72))))</f>
        <v/>
      </c>
      <c r="AW72" s="102" t="e">
        <f>IF(AV72&lt;=#REF!,"昔",IF(AV72&lt;=#REF!,"上",IF(AV72&lt;=#REF!,"中","下")))</f>
        <v>#REF!</v>
      </c>
      <c r="AX72" s="9" t="e">
        <f>IF(AV72&lt;=#REF!,5,IF(AV72&lt;=#REF!,7,IF(AV72&lt;=#REF!,9,11)))</f>
        <v>#REF!</v>
      </c>
      <c r="AY72" s="103"/>
      <c r="AZ72" s="104"/>
      <c r="BA72" s="105">
        <f t="shared" ref="BA72" si="26">AN72</f>
        <v>0</v>
      </c>
      <c r="BB72" s="104"/>
      <c r="BC72" s="104"/>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36【機械装置組立又は据付の事業(その他)】(入力用)'!O72,VALUE(概算年度)='36【機械装置組立又は据付の事業(その他)】(入力用)'!O73),IF('36【機械装置組立又は据付の事業(その他)】(入力用)'!Q72=1,1,IF('36【機械装置組立又は据付の事業(その他)】(入力用)'!Q72=2,2,IF('36【機械装置組立又は据付の事業(その他)】(入力用)'!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2">
      <c r="B73" s="372"/>
      <c r="C73" s="373"/>
      <c r="D73" s="373"/>
      <c r="E73" s="373"/>
      <c r="F73" s="373"/>
      <c r="G73" s="373"/>
      <c r="H73" s="373"/>
      <c r="I73" s="374"/>
      <c r="J73" s="372"/>
      <c r="K73" s="373"/>
      <c r="L73" s="373"/>
      <c r="M73" s="373"/>
      <c r="N73" s="376"/>
      <c r="O73" s="66"/>
      <c r="P73" s="11" t="s">
        <v>0</v>
      </c>
      <c r="Q73" s="68"/>
      <c r="R73" s="11" t="s">
        <v>1</v>
      </c>
      <c r="S73" s="70"/>
      <c r="T73" s="380" t="s">
        <v>21</v>
      </c>
      <c r="U73" s="380"/>
      <c r="V73" s="381"/>
      <c r="W73" s="382"/>
      <c r="X73" s="382"/>
      <c r="Y73" s="383"/>
      <c r="Z73" s="381"/>
      <c r="AA73" s="382"/>
      <c r="AB73" s="382"/>
      <c r="AC73" s="382"/>
      <c r="AD73" s="384"/>
      <c r="AE73" s="385"/>
      <c r="AF73" s="385"/>
      <c r="AG73" s="386"/>
      <c r="AH73" s="341">
        <f>V73+Z73-AD73</f>
        <v>0</v>
      </c>
      <c r="AI73" s="341"/>
      <c r="AJ73" s="341"/>
      <c r="AK73" s="368"/>
      <c r="AL73" s="345" t="str">
        <f>IF(AH73&gt;0,0.21,"")</f>
        <v/>
      </c>
      <c r="AM73" s="346"/>
      <c r="AN73" s="342">
        <f>INT(AH73*0.21)</f>
        <v>0</v>
      </c>
      <c r="AO73" s="343"/>
      <c r="AP73" s="343"/>
      <c r="AQ73" s="343"/>
      <c r="AR73" s="343"/>
      <c r="AS73" s="35"/>
      <c r="AV73" s="101"/>
      <c r="AW73" s="102"/>
      <c r="AY73" s="111">
        <f t="shared" ref="AY73" si="27">AH73</f>
        <v>0</v>
      </c>
      <c r="AZ73" s="112" t="e">
        <f>IF(AV72&lt;=#REF!,AH73,IF(AND(AV72&gt;=#REF!,AV72&lt;=#REF!),AH73*105/108,AH73))</f>
        <v>#REF!</v>
      </c>
      <c r="BA73" s="90"/>
      <c r="BB73" s="112" t="e">
        <f t="shared" ref="BB73" si="28">IF($AL73="賃金で算定",0,INT(AY73*$AL73/100))</f>
        <v>#VALUE!</v>
      </c>
      <c r="BC73" s="112" t="e">
        <f>IF(AY73=AZ73,BB73,AZ73*$AL73/100)</f>
        <v>#REF!</v>
      </c>
      <c r="BL73" s="77" t="e">
        <f>IF(AY73=AZ73,0,1)</f>
        <v>#REF!</v>
      </c>
      <c r="BM73" s="77" t="e">
        <f>IF(BL73=1,AL73,"")</f>
        <v>#REF!</v>
      </c>
    </row>
    <row r="74" spans="2:74" ht="18" customHeight="1" x14ac:dyDescent="0.2">
      <c r="B74" s="369"/>
      <c r="C74" s="370"/>
      <c r="D74" s="370"/>
      <c r="E74" s="370"/>
      <c r="F74" s="370"/>
      <c r="G74" s="370"/>
      <c r="H74" s="370"/>
      <c r="I74" s="371"/>
      <c r="J74" s="369"/>
      <c r="K74" s="370"/>
      <c r="L74" s="370"/>
      <c r="M74" s="370"/>
      <c r="N74" s="375"/>
      <c r="O74" s="65"/>
      <c r="P74" s="48" t="s">
        <v>31</v>
      </c>
      <c r="Q74" s="67"/>
      <c r="R74" s="48" t="s">
        <v>1</v>
      </c>
      <c r="S74" s="69"/>
      <c r="T74" s="377" t="s">
        <v>113</v>
      </c>
      <c r="U74" s="377"/>
      <c r="V74" s="378"/>
      <c r="W74" s="379"/>
      <c r="X74" s="379"/>
      <c r="Y74" s="54"/>
      <c r="Z74" s="55"/>
      <c r="AA74" s="56"/>
      <c r="AB74" s="56"/>
      <c r="AC74" s="54"/>
      <c r="AD74" s="55"/>
      <c r="AE74" s="56"/>
      <c r="AF74" s="56"/>
      <c r="AG74" s="145"/>
      <c r="AH74" s="365"/>
      <c r="AI74" s="366"/>
      <c r="AJ74" s="366"/>
      <c r="AK74" s="367"/>
      <c r="AL74" s="152"/>
      <c r="AM74" s="153"/>
      <c r="AN74" s="365"/>
      <c r="AO74" s="366"/>
      <c r="AP74" s="366"/>
      <c r="AQ74" s="366"/>
      <c r="AR74" s="366"/>
      <c r="AS74" s="58"/>
      <c r="AV74" s="101" t="str">
        <f>IF(OR(O74="",Q74=""),"", IF(O74&lt;20,DATE(O74+118,Q74,IF(S74="",1,S74)),DATE(O74+88,Q74,IF(S74="",1,S74))))</f>
        <v/>
      </c>
      <c r="AW74" s="102" t="e">
        <f>IF(AV74&lt;=#REF!,"昔",IF(AV74&lt;=#REF!,"上",IF(AV74&lt;=#REF!,"中","下")))</f>
        <v>#REF!</v>
      </c>
      <c r="AX74" s="9" t="e">
        <f>IF(AV74&lt;=#REF!,5,IF(AV74&lt;=#REF!,7,IF(AV74&lt;=#REF!,9,11)))</f>
        <v>#REF!</v>
      </c>
      <c r="AY74" s="103"/>
      <c r="AZ74" s="104"/>
      <c r="BA74" s="105">
        <f t="shared" ref="BA74" si="29">AN74</f>
        <v>0</v>
      </c>
      <c r="BB74" s="104"/>
      <c r="BC74" s="104"/>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36【機械装置組立又は据付の事業(その他)】(入力用)'!O74,VALUE(概算年度)='36【機械装置組立又は据付の事業(その他)】(入力用)'!O75),IF('36【機械装置組立又は据付の事業(その他)】(入力用)'!Q74=1,1,IF('36【機械装置組立又は据付の事業(その他)】(入力用)'!Q74=2,2,IF('36【機械装置組立又は据付の事業(その他)】(入力用)'!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2">
      <c r="B75" s="372"/>
      <c r="C75" s="373"/>
      <c r="D75" s="373"/>
      <c r="E75" s="373"/>
      <c r="F75" s="373"/>
      <c r="G75" s="373"/>
      <c r="H75" s="373"/>
      <c r="I75" s="374"/>
      <c r="J75" s="372"/>
      <c r="K75" s="373"/>
      <c r="L75" s="373"/>
      <c r="M75" s="373"/>
      <c r="N75" s="376"/>
      <c r="O75" s="66"/>
      <c r="P75" s="11" t="s">
        <v>0</v>
      </c>
      <c r="Q75" s="68"/>
      <c r="R75" s="11" t="s">
        <v>1</v>
      </c>
      <c r="S75" s="70"/>
      <c r="T75" s="380" t="s">
        <v>21</v>
      </c>
      <c r="U75" s="380"/>
      <c r="V75" s="381"/>
      <c r="W75" s="382"/>
      <c r="X75" s="382"/>
      <c r="Y75" s="383"/>
      <c r="Z75" s="381"/>
      <c r="AA75" s="382"/>
      <c r="AB75" s="382"/>
      <c r="AC75" s="382"/>
      <c r="AD75" s="384"/>
      <c r="AE75" s="385"/>
      <c r="AF75" s="385"/>
      <c r="AG75" s="386"/>
      <c r="AH75" s="341">
        <f>V75+Z75-AD75</f>
        <v>0</v>
      </c>
      <c r="AI75" s="341"/>
      <c r="AJ75" s="341"/>
      <c r="AK75" s="368"/>
      <c r="AL75" s="345" t="str">
        <f>IF(AH75&gt;0,0.21,"")</f>
        <v/>
      </c>
      <c r="AM75" s="346"/>
      <c r="AN75" s="342">
        <f>INT(AH75*0.21)</f>
        <v>0</v>
      </c>
      <c r="AO75" s="343"/>
      <c r="AP75" s="343"/>
      <c r="AQ75" s="343"/>
      <c r="AR75" s="343"/>
      <c r="AS75" s="35"/>
      <c r="AV75" s="101"/>
      <c r="AW75" s="102"/>
      <c r="AY75" s="111">
        <f t="shared" ref="AY75" si="30">AH75</f>
        <v>0</v>
      </c>
      <c r="AZ75" s="112" t="e">
        <f>IF(AV74&lt;=#REF!,AH75,IF(AND(AV74&gt;=#REF!,AV74&lt;=#REF!),AH75*105/108,AH75))</f>
        <v>#REF!</v>
      </c>
      <c r="BA75" s="90"/>
      <c r="BB75" s="112" t="e">
        <f t="shared" ref="BB75" si="31">IF($AL75="賃金で算定",0,INT(AY75*$AL75/100))</f>
        <v>#VALUE!</v>
      </c>
      <c r="BC75" s="112" t="e">
        <f>IF(AY75=AZ75,BB75,AZ75*$AL75/100)</f>
        <v>#REF!</v>
      </c>
      <c r="BL75" s="77" t="e">
        <f>IF(AY75=AZ75,0,1)</f>
        <v>#REF!</v>
      </c>
      <c r="BM75" s="77" t="e">
        <f>IF(BL75=1,AL75,"")</f>
        <v>#REF!</v>
      </c>
    </row>
    <row r="76" spans="2:74" ht="18" customHeight="1" x14ac:dyDescent="0.2">
      <c r="B76" s="369"/>
      <c r="C76" s="370"/>
      <c r="D76" s="370"/>
      <c r="E76" s="370"/>
      <c r="F76" s="370"/>
      <c r="G76" s="370"/>
      <c r="H76" s="370"/>
      <c r="I76" s="371"/>
      <c r="J76" s="369"/>
      <c r="K76" s="370"/>
      <c r="L76" s="370"/>
      <c r="M76" s="370"/>
      <c r="N76" s="375"/>
      <c r="O76" s="65"/>
      <c r="P76" s="48" t="s">
        <v>31</v>
      </c>
      <c r="Q76" s="67"/>
      <c r="R76" s="48" t="s">
        <v>1</v>
      </c>
      <c r="S76" s="69"/>
      <c r="T76" s="377" t="s">
        <v>113</v>
      </c>
      <c r="U76" s="377"/>
      <c r="V76" s="378"/>
      <c r="W76" s="379"/>
      <c r="X76" s="379"/>
      <c r="Y76" s="54"/>
      <c r="Z76" s="55"/>
      <c r="AA76" s="56"/>
      <c r="AB76" s="56"/>
      <c r="AC76" s="54"/>
      <c r="AD76" s="55"/>
      <c r="AE76" s="56"/>
      <c r="AF76" s="56"/>
      <c r="AG76" s="145"/>
      <c r="AH76" s="365"/>
      <c r="AI76" s="366"/>
      <c r="AJ76" s="366"/>
      <c r="AK76" s="367"/>
      <c r="AL76" s="152"/>
      <c r="AM76" s="153"/>
      <c r="AN76" s="365"/>
      <c r="AO76" s="366"/>
      <c r="AP76" s="366"/>
      <c r="AQ76" s="366"/>
      <c r="AR76" s="366"/>
      <c r="AS76" s="58"/>
      <c r="AV76" s="101" t="str">
        <f>IF(OR(O76="",Q76=""),"", IF(O76&lt;20,DATE(O76+118,Q76,IF(S76="",1,S76)),DATE(O76+88,Q76,IF(S76="",1,S76))))</f>
        <v/>
      </c>
      <c r="AW76" s="102" t="e">
        <f>IF(AV76&lt;=#REF!,"昔",IF(AV76&lt;=#REF!,"上",IF(AV76&lt;=#REF!,"中","下")))</f>
        <v>#REF!</v>
      </c>
      <c r="AX76" s="9" t="e">
        <f>IF(AV76&lt;=#REF!,5,IF(AV76&lt;=#REF!,7,IF(AV76&lt;=#REF!,9,11)))</f>
        <v>#REF!</v>
      </c>
      <c r="AY76" s="103"/>
      <c r="AZ76" s="104"/>
      <c r="BA76" s="105">
        <f t="shared" ref="BA76" si="32">AN76</f>
        <v>0</v>
      </c>
      <c r="BB76" s="104"/>
      <c r="BC76" s="104"/>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36【機械装置組立又は据付の事業(その他)】(入力用)'!O76,VALUE(概算年度)='36【機械装置組立又は据付の事業(その他)】(入力用)'!O77),IF('36【機械装置組立又は据付の事業(その他)】(入力用)'!Q76=1,1,IF('36【機械装置組立又は据付の事業(その他)】(入力用)'!Q76=2,2,IF('36【機械装置組立又は据付の事業(その他)】(入力用)'!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2">
      <c r="B77" s="372"/>
      <c r="C77" s="373"/>
      <c r="D77" s="373"/>
      <c r="E77" s="373"/>
      <c r="F77" s="373"/>
      <c r="G77" s="373"/>
      <c r="H77" s="373"/>
      <c r="I77" s="374"/>
      <c r="J77" s="372"/>
      <c r="K77" s="373"/>
      <c r="L77" s="373"/>
      <c r="M77" s="373"/>
      <c r="N77" s="376"/>
      <c r="O77" s="66"/>
      <c r="P77" s="11" t="s">
        <v>0</v>
      </c>
      <c r="Q77" s="68"/>
      <c r="R77" s="11" t="s">
        <v>1</v>
      </c>
      <c r="S77" s="70"/>
      <c r="T77" s="380" t="s">
        <v>21</v>
      </c>
      <c r="U77" s="380"/>
      <c r="V77" s="381"/>
      <c r="W77" s="382"/>
      <c r="X77" s="382"/>
      <c r="Y77" s="383"/>
      <c r="Z77" s="381"/>
      <c r="AA77" s="382"/>
      <c r="AB77" s="382"/>
      <c r="AC77" s="382"/>
      <c r="AD77" s="384"/>
      <c r="AE77" s="385"/>
      <c r="AF77" s="385"/>
      <c r="AG77" s="386"/>
      <c r="AH77" s="342">
        <f>V77+Z77-AD77</f>
        <v>0</v>
      </c>
      <c r="AI77" s="343"/>
      <c r="AJ77" s="343"/>
      <c r="AK77" s="344"/>
      <c r="AL77" s="345" t="str">
        <f>IF(AH77&gt;0,0.21,"")</f>
        <v/>
      </c>
      <c r="AM77" s="346"/>
      <c r="AN77" s="342">
        <f>INT(AH77*0.21)</f>
        <v>0</v>
      </c>
      <c r="AO77" s="343"/>
      <c r="AP77" s="343"/>
      <c r="AQ77" s="343"/>
      <c r="AR77" s="343"/>
      <c r="AS77" s="35"/>
      <c r="AV77" s="101"/>
      <c r="AW77" s="102"/>
      <c r="AY77" s="111">
        <f t="shared" ref="AY77" si="33">AH77</f>
        <v>0</v>
      </c>
      <c r="AZ77" s="112" t="e">
        <f>IF(AV76&lt;=#REF!,AH77,IF(AND(AV76&gt;=#REF!,AV76&lt;=#REF!),AH77*105/108,AH77))</f>
        <v>#REF!</v>
      </c>
      <c r="BA77" s="90"/>
      <c r="BB77" s="112" t="e">
        <f t="shared" ref="BB77" si="34">IF($AL77="賃金で算定",0,INT(AY77*$AL77/100))</f>
        <v>#VALUE!</v>
      </c>
      <c r="BC77" s="112" t="e">
        <f>IF(AY77=AZ77,BB77,AZ77*$AL77/100)</f>
        <v>#REF!</v>
      </c>
      <c r="BL77" s="77" t="e">
        <f>IF(AY77=AZ77,0,1)</f>
        <v>#REF!</v>
      </c>
      <c r="BM77" s="77" t="e">
        <f>IF(BL77=1,AL77,"")</f>
        <v>#REF!</v>
      </c>
    </row>
    <row r="78" spans="2:74" ht="18" customHeight="1" x14ac:dyDescent="0.2">
      <c r="B78" s="347" t="s">
        <v>86</v>
      </c>
      <c r="C78" s="348"/>
      <c r="D78" s="348"/>
      <c r="E78" s="349"/>
      <c r="F78" s="356" t="str">
        <f>F26</f>
        <v>36　機械装置組立又は据付の事業</v>
      </c>
      <c r="G78" s="357"/>
      <c r="H78" s="357"/>
      <c r="I78" s="357"/>
      <c r="J78" s="357"/>
      <c r="K78" s="357"/>
      <c r="L78" s="357"/>
      <c r="M78" s="357"/>
      <c r="N78" s="358"/>
      <c r="O78" s="347" t="s">
        <v>73</v>
      </c>
      <c r="P78" s="348"/>
      <c r="Q78" s="348"/>
      <c r="R78" s="348"/>
      <c r="S78" s="348"/>
      <c r="T78" s="348"/>
      <c r="U78" s="349"/>
      <c r="V78" s="365"/>
      <c r="W78" s="366"/>
      <c r="X78" s="366"/>
      <c r="Y78" s="367"/>
      <c r="Z78" s="55"/>
      <c r="AA78" s="56"/>
      <c r="AB78" s="56"/>
      <c r="AC78" s="54"/>
      <c r="AD78" s="55"/>
      <c r="AE78" s="56"/>
      <c r="AF78" s="56"/>
      <c r="AG78" s="54"/>
      <c r="AH78" s="365"/>
      <c r="AI78" s="366"/>
      <c r="AJ78" s="366"/>
      <c r="AK78" s="367"/>
      <c r="AL78" s="55"/>
      <c r="AM78" s="57"/>
      <c r="AN78" s="365"/>
      <c r="AO78" s="366"/>
      <c r="AP78" s="366"/>
      <c r="AQ78" s="366"/>
      <c r="AR78" s="366"/>
      <c r="AS78" s="58"/>
      <c r="AW78" s="102"/>
      <c r="AY78" s="103"/>
      <c r="AZ78" s="124"/>
      <c r="BA78" s="125">
        <f>BA60+BA62+BA64+BA66+BA68+BA70+BA72+BA74+BA76</f>
        <v>0</v>
      </c>
      <c r="BB78" s="105" t="e">
        <f>BB61+BB63+BB65+BB67+BB69+BB71+BB73+BB75+BB77</f>
        <v>#VALUE!</v>
      </c>
      <c r="BC78" s="105">
        <f>SUMIF(BL61:BL77,0,BC61:BC77)+ROUNDDOWN(ROUNDDOWN(BL78*105/108,0)*BM78/100,0)</f>
        <v>0</v>
      </c>
      <c r="BL78" s="77">
        <f>SUMIF(BL61:BL77,1,AH61:AK77)</f>
        <v>0</v>
      </c>
      <c r="BM78" s="77">
        <f>IF(COUNT(BM61:BM77)=0,0,SUM(BM61:BM77)/COUNT(BM61:BM77))</f>
        <v>0</v>
      </c>
      <c r="BV78" s="3"/>
    </row>
    <row r="79" spans="2:74" ht="18" customHeight="1" x14ac:dyDescent="0.2">
      <c r="B79" s="350"/>
      <c r="C79" s="351"/>
      <c r="D79" s="351"/>
      <c r="E79" s="352"/>
      <c r="F79" s="359"/>
      <c r="G79" s="360"/>
      <c r="H79" s="360"/>
      <c r="I79" s="360"/>
      <c r="J79" s="360"/>
      <c r="K79" s="360"/>
      <c r="L79" s="360"/>
      <c r="M79" s="360"/>
      <c r="N79" s="361"/>
      <c r="O79" s="350"/>
      <c r="P79" s="351"/>
      <c r="Q79" s="351"/>
      <c r="R79" s="351"/>
      <c r="S79" s="351"/>
      <c r="T79" s="351"/>
      <c r="U79" s="352"/>
      <c r="V79" s="340">
        <f>V61+V63+V65+V67+V69+V71+V73+V75+V77</f>
        <v>0</v>
      </c>
      <c r="W79" s="341"/>
      <c r="X79" s="341"/>
      <c r="Y79" s="368"/>
      <c r="Z79" s="340">
        <f t="shared" ref="Z79" si="35">Z61+Z63+Z65+Z67+Z69+Z71+Z73+Z75+Z77</f>
        <v>0</v>
      </c>
      <c r="AA79" s="341"/>
      <c r="AB79" s="341"/>
      <c r="AC79" s="341"/>
      <c r="AD79" s="340">
        <f t="shared" ref="AD79" si="36">AD61+AD63+AD65+AD67+AD69+AD71+AD73+AD75+AD77</f>
        <v>0</v>
      </c>
      <c r="AE79" s="341"/>
      <c r="AF79" s="341"/>
      <c r="AG79" s="341"/>
      <c r="AH79" s="340">
        <f t="shared" ref="AH79" si="37">AH61+AH63+AH65+AH67+AH69+AH71+AH73+AH75+AH77</f>
        <v>0</v>
      </c>
      <c r="AI79" s="341"/>
      <c r="AJ79" s="341"/>
      <c r="AK79" s="341"/>
      <c r="AL79" s="59"/>
      <c r="AM79" s="60"/>
      <c r="AN79" s="340">
        <f>AN61+AN63+AN65+AN67+AN69+AN71+AN73+AN75+AN77</f>
        <v>0</v>
      </c>
      <c r="AO79" s="341"/>
      <c r="AP79" s="341"/>
      <c r="AQ79" s="341"/>
      <c r="AR79" s="341"/>
      <c r="AS79" s="60"/>
      <c r="AW79" s="102"/>
      <c r="AY79" s="127">
        <f>AY61+AY63+AY65+AY67+AY69+AY71+AY73+AY75+AY77</f>
        <v>0</v>
      </c>
      <c r="AZ79" s="128"/>
      <c r="BA79" s="128"/>
      <c r="BB79" s="129" t="e">
        <f>BB78</f>
        <v>#VALUE!</v>
      </c>
      <c r="BC79" s="130"/>
    </row>
    <row r="80" spans="2:74" ht="18" customHeight="1" x14ac:dyDescent="0.2">
      <c r="B80" s="353"/>
      <c r="C80" s="354"/>
      <c r="D80" s="354"/>
      <c r="E80" s="355"/>
      <c r="F80" s="362"/>
      <c r="G80" s="363"/>
      <c r="H80" s="363"/>
      <c r="I80" s="363"/>
      <c r="J80" s="363"/>
      <c r="K80" s="363"/>
      <c r="L80" s="363"/>
      <c r="M80" s="363"/>
      <c r="N80" s="364"/>
      <c r="O80" s="353"/>
      <c r="P80" s="354"/>
      <c r="Q80" s="354"/>
      <c r="R80" s="354"/>
      <c r="S80" s="354"/>
      <c r="T80" s="354"/>
      <c r="U80" s="355"/>
      <c r="V80" s="342"/>
      <c r="W80" s="343"/>
      <c r="X80" s="343"/>
      <c r="Y80" s="344"/>
      <c r="Z80" s="342"/>
      <c r="AA80" s="343"/>
      <c r="AB80" s="343"/>
      <c r="AC80" s="343"/>
      <c r="AD80" s="342"/>
      <c r="AE80" s="343"/>
      <c r="AF80" s="343"/>
      <c r="AG80" s="343"/>
      <c r="AH80" s="342"/>
      <c r="AI80" s="343"/>
      <c r="AJ80" s="343"/>
      <c r="AK80" s="344"/>
      <c r="AL80" s="34"/>
      <c r="AM80" s="35"/>
      <c r="AN80" s="342"/>
      <c r="AO80" s="343"/>
      <c r="AP80" s="343"/>
      <c r="AQ80" s="343"/>
      <c r="AR80" s="343"/>
      <c r="AS80" s="35"/>
      <c r="AU80" s="132"/>
      <c r="AW80" s="102"/>
      <c r="AY80" s="133"/>
      <c r="AZ80" s="134" t="e">
        <f>IF(AZ61+AZ63+AZ65+AZ67+AZ69+AZ71+AZ73+AZ75+AZ77=AY79,0,ROUNDDOWN(AZ61+AZ63+AZ65+AZ67+AZ69+AZ71+AZ73+AZ75+AZ77,0))</f>
        <v>#REF!</v>
      </c>
      <c r="BA80" s="135"/>
      <c r="BB80" s="135"/>
      <c r="BC80" s="134" t="e">
        <f>IF(BC78=BB79,0,BC78)</f>
        <v>#VALUE!</v>
      </c>
    </row>
    <row r="81" spans="30:57" s="9" customFormat="1" ht="18" customHeight="1" x14ac:dyDescent="0.2">
      <c r="AD81" s="1" t="str">
        <f>IF(AND($F78="",$V78+$V79&gt;0),"事業の種類を選択してください。","")</f>
        <v/>
      </c>
      <c r="AE81" s="1"/>
      <c r="AF81" s="1"/>
      <c r="AG81" s="1"/>
      <c r="AH81" s="1"/>
      <c r="AI81" s="1"/>
      <c r="AJ81" s="1"/>
      <c r="AK81" s="1"/>
      <c r="AL81" s="1"/>
      <c r="AM81" s="1"/>
      <c r="AN81" s="339">
        <f>IF(AN78=0,0,AN78+IF(AN80=0,AN79,AN80))</f>
        <v>0</v>
      </c>
      <c r="AO81" s="339"/>
      <c r="AP81" s="339"/>
      <c r="AQ81" s="339"/>
      <c r="AR81" s="339"/>
      <c r="AS81" s="1"/>
      <c r="AT81" s="1"/>
      <c r="AU81" s="1"/>
      <c r="AV81" s="1"/>
      <c r="AW81" s="102"/>
      <c r="BD81" s="77"/>
      <c r="BE81" s="77"/>
    </row>
  </sheetData>
  <sheetProtection sheet="1" selectLockedCells="1"/>
  <dataConsolidate/>
  <mergeCells count="317">
    <mergeCell ref="AN81:AR81"/>
    <mergeCell ref="Z79:AC79"/>
    <mergeCell ref="AD79:AG79"/>
    <mergeCell ref="AH79:AK79"/>
    <mergeCell ref="AN79:AR79"/>
    <mergeCell ref="V80:Y80"/>
    <mergeCell ref="Z80:AC80"/>
    <mergeCell ref="AD80:AG80"/>
    <mergeCell ref="AH80:AK80"/>
    <mergeCell ref="AN80:AR80"/>
    <mergeCell ref="AH77:AK77"/>
    <mergeCell ref="AL77:AM77"/>
    <mergeCell ref="AN77:AR77"/>
    <mergeCell ref="B78:E80"/>
    <mergeCell ref="F78:N80"/>
    <mergeCell ref="O78:U80"/>
    <mergeCell ref="V78:Y78"/>
    <mergeCell ref="AH78:AK78"/>
    <mergeCell ref="AN78:AR78"/>
    <mergeCell ref="V79:Y79"/>
    <mergeCell ref="B76:I77"/>
    <mergeCell ref="J76:N77"/>
    <mergeCell ref="T76:U76"/>
    <mergeCell ref="V76:X76"/>
    <mergeCell ref="AH76:AK76"/>
    <mergeCell ref="AN76:AR76"/>
    <mergeCell ref="T77:U77"/>
    <mergeCell ref="V77:Y77"/>
    <mergeCell ref="Z77:AC77"/>
    <mergeCell ref="AD77:AG77"/>
    <mergeCell ref="AD73:AG73"/>
    <mergeCell ref="V75:Y75"/>
    <mergeCell ref="Z75:AC75"/>
    <mergeCell ref="AD75:AG75"/>
    <mergeCell ref="AH75:AK75"/>
    <mergeCell ref="AL75:AM75"/>
    <mergeCell ref="AN75:AR75"/>
    <mergeCell ref="AH73:AK73"/>
    <mergeCell ref="AL73:AM73"/>
    <mergeCell ref="AN73:AR73"/>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AD61:AG61"/>
    <mergeCell ref="AH61:AK61"/>
    <mergeCell ref="AL61:AM61"/>
    <mergeCell ref="AN61:AR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B62:I63"/>
    <mergeCell ref="J62:N63"/>
    <mergeCell ref="T62:U62"/>
    <mergeCell ref="V62:X62"/>
    <mergeCell ref="AH62:AK62"/>
    <mergeCell ref="BB58:BC58"/>
    <mergeCell ref="AN59:AS59"/>
    <mergeCell ref="B60:I61"/>
    <mergeCell ref="J60:N61"/>
    <mergeCell ref="T60:U60"/>
    <mergeCell ref="V60:X60"/>
    <mergeCell ref="AH60:AK60"/>
    <mergeCell ref="AN60:AR60"/>
    <mergeCell ref="T61:U61"/>
    <mergeCell ref="V61:Y61"/>
    <mergeCell ref="AN62:AR62"/>
    <mergeCell ref="T63:U63"/>
    <mergeCell ref="V63:Y63"/>
    <mergeCell ref="Z63:AC63"/>
    <mergeCell ref="AD63:AG63"/>
    <mergeCell ref="AH63:AK63"/>
    <mergeCell ref="AL63:AM63"/>
    <mergeCell ref="AN63:AR63"/>
    <mergeCell ref="Z61:AC61"/>
    <mergeCell ref="B57:I59"/>
    <mergeCell ref="J57:N59"/>
    <mergeCell ref="O57:U59"/>
    <mergeCell ref="AR53:AS55"/>
    <mergeCell ref="J54:J56"/>
    <mergeCell ref="K54:K56"/>
    <mergeCell ref="L54:L56"/>
    <mergeCell ref="M54:M56"/>
    <mergeCell ref="N54:N56"/>
    <mergeCell ref="O54:O56"/>
    <mergeCell ref="P54:P56"/>
    <mergeCell ref="Q54:Q56"/>
    <mergeCell ref="R54:R56"/>
    <mergeCell ref="Y57:AH57"/>
    <mergeCell ref="AL57:AM57"/>
    <mergeCell ref="AN57:AS57"/>
    <mergeCell ref="V58:Y59"/>
    <mergeCell ref="Z58:AC59"/>
    <mergeCell ref="AD58:AG59"/>
    <mergeCell ref="AH58:AK59"/>
    <mergeCell ref="AL58:AM59"/>
    <mergeCell ref="AN58:AS58"/>
    <mergeCell ref="AM49:AP50"/>
    <mergeCell ref="B53:I56"/>
    <mergeCell ref="J53:K53"/>
    <mergeCell ref="M53:N53"/>
    <mergeCell ref="O53:T53"/>
    <mergeCell ref="U53:W53"/>
    <mergeCell ref="AL53:AM55"/>
    <mergeCell ref="AN53:AO55"/>
    <mergeCell ref="AP53:AQ55"/>
    <mergeCell ref="S54:S56"/>
    <mergeCell ref="T54:T56"/>
    <mergeCell ref="U54:U56"/>
    <mergeCell ref="V54:V56"/>
    <mergeCell ref="W54:W56"/>
    <mergeCell ref="AA36:AB39"/>
    <mergeCell ref="AC36:AH37"/>
    <mergeCell ref="AJ36:AN37"/>
    <mergeCell ref="AP36:AS37"/>
    <mergeCell ref="AC38:AH39"/>
    <mergeCell ref="AI38:AO39"/>
    <mergeCell ref="AP38:AS39"/>
    <mergeCell ref="AA32:AB32"/>
    <mergeCell ref="AC32:AS32"/>
    <mergeCell ref="X33:Z33"/>
    <mergeCell ref="AC33:AN33"/>
    <mergeCell ref="D34:G34"/>
    <mergeCell ref="AA34:AB34"/>
    <mergeCell ref="AC34:AS34"/>
    <mergeCell ref="AN29:AR29"/>
    <mergeCell ref="AJ30:AL30"/>
    <mergeCell ref="AM30:AN30"/>
    <mergeCell ref="AO30:AR30"/>
    <mergeCell ref="D31:E31"/>
    <mergeCell ref="G31:H31"/>
    <mergeCell ref="J31:K31"/>
    <mergeCell ref="AJ31:AK31"/>
    <mergeCell ref="AM31:AN31"/>
    <mergeCell ref="AP31:AR31"/>
    <mergeCell ref="V28:Y28"/>
    <mergeCell ref="Z28:AC28"/>
    <mergeCell ref="AD28:AG28"/>
    <mergeCell ref="AH28:AK28"/>
    <mergeCell ref="AN28:AR28"/>
    <mergeCell ref="AN25:AR25"/>
    <mergeCell ref="B26:E28"/>
    <mergeCell ref="F26:N28"/>
    <mergeCell ref="O26:U28"/>
    <mergeCell ref="V26:Y26"/>
    <mergeCell ref="AH26:AK26"/>
    <mergeCell ref="AN26:AR26"/>
    <mergeCell ref="V27:Y27"/>
    <mergeCell ref="Z27:AC27"/>
    <mergeCell ref="AD27:AG27"/>
    <mergeCell ref="T25:U25"/>
    <mergeCell ref="V25:Y25"/>
    <mergeCell ref="Z25:AC25"/>
    <mergeCell ref="AD25:AG25"/>
    <mergeCell ref="AH25:AK25"/>
    <mergeCell ref="AL25:AM25"/>
    <mergeCell ref="AL23:AM23"/>
    <mergeCell ref="AN23:AR23"/>
    <mergeCell ref="B24:I25"/>
    <mergeCell ref="J24:N25"/>
    <mergeCell ref="T24:U24"/>
    <mergeCell ref="V24:X24"/>
    <mergeCell ref="AH24:AK24"/>
    <mergeCell ref="AN24:AR24"/>
    <mergeCell ref="AH27:AK27"/>
    <mergeCell ref="AN27:AR27"/>
    <mergeCell ref="B20:I21"/>
    <mergeCell ref="J20:N21"/>
    <mergeCell ref="T20:U20"/>
    <mergeCell ref="V20:X20"/>
    <mergeCell ref="AH20:AK20"/>
    <mergeCell ref="AN20:AR20"/>
    <mergeCell ref="AN21:AR21"/>
    <mergeCell ref="B22:I23"/>
    <mergeCell ref="J22:N23"/>
    <mergeCell ref="T22:U22"/>
    <mergeCell ref="V22:X22"/>
    <mergeCell ref="AH22:AK22"/>
    <mergeCell ref="AN22:AR22"/>
    <mergeCell ref="T23:U23"/>
    <mergeCell ref="V23:Y23"/>
    <mergeCell ref="Z23:AC23"/>
    <mergeCell ref="T21:U21"/>
    <mergeCell ref="V21:Y21"/>
    <mergeCell ref="Z21:AC21"/>
    <mergeCell ref="AD21:AG21"/>
    <mergeCell ref="AH21:AK21"/>
    <mergeCell ref="AL21:AM21"/>
    <mergeCell ref="AD23:AG23"/>
    <mergeCell ref="AH23:AK23"/>
    <mergeCell ref="B18:I19"/>
    <mergeCell ref="J18:N19"/>
    <mergeCell ref="T18:U18"/>
    <mergeCell ref="V18:X18"/>
    <mergeCell ref="AH18:AK18"/>
    <mergeCell ref="AN18:AR18"/>
    <mergeCell ref="T19:U19"/>
    <mergeCell ref="V19:Y19"/>
    <mergeCell ref="Z19:AC19"/>
    <mergeCell ref="AD19:AG19"/>
    <mergeCell ref="AH19:AK19"/>
    <mergeCell ref="AL19:AM19"/>
    <mergeCell ref="AN19:AR19"/>
    <mergeCell ref="B16:I17"/>
    <mergeCell ref="J16:N17"/>
    <mergeCell ref="T16:U16"/>
    <mergeCell ref="V16:X16"/>
    <mergeCell ref="AH16:AK16"/>
    <mergeCell ref="AN16:AR16"/>
    <mergeCell ref="B13:I15"/>
    <mergeCell ref="J13:N15"/>
    <mergeCell ref="O13:U15"/>
    <mergeCell ref="Y13:AH13"/>
    <mergeCell ref="AN13:AS13"/>
    <mergeCell ref="AN17:AR17"/>
    <mergeCell ref="T17:U17"/>
    <mergeCell ref="V17:Y17"/>
    <mergeCell ref="Z17:AC17"/>
    <mergeCell ref="AD17:AG17"/>
    <mergeCell ref="AH17:AK17"/>
    <mergeCell ref="AL17:AM17"/>
    <mergeCell ref="BF2:BJ2"/>
    <mergeCell ref="N5:AE6"/>
    <mergeCell ref="AM5:AP6"/>
    <mergeCell ref="BD13:BE14"/>
    <mergeCell ref="V14:Y15"/>
    <mergeCell ref="Z14:AC15"/>
    <mergeCell ref="AD14:AG15"/>
    <mergeCell ref="AH14:AK15"/>
    <mergeCell ref="R10:R12"/>
    <mergeCell ref="S10:S12"/>
    <mergeCell ref="T10:T12"/>
    <mergeCell ref="U10:U12"/>
    <mergeCell ref="V10:V12"/>
    <mergeCell ref="W10:W12"/>
    <mergeCell ref="AP9:AQ11"/>
    <mergeCell ref="AR9:AS11"/>
    <mergeCell ref="AL14:AM15"/>
    <mergeCell ref="AN14:AS14"/>
    <mergeCell ref="BB14:BC14"/>
    <mergeCell ref="AN15:AS15"/>
    <mergeCell ref="B9:I12"/>
    <mergeCell ref="J9:K9"/>
    <mergeCell ref="M9:N9"/>
    <mergeCell ref="O9:T9"/>
    <mergeCell ref="U9:W9"/>
    <mergeCell ref="AL9:AM11"/>
    <mergeCell ref="AN9:AO11"/>
    <mergeCell ref="J10:J12"/>
    <mergeCell ref="K10:K12"/>
    <mergeCell ref="L10:L12"/>
    <mergeCell ref="M10:M12"/>
    <mergeCell ref="N10:N12"/>
    <mergeCell ref="O10:O12"/>
    <mergeCell ref="P10:P12"/>
    <mergeCell ref="Q10:Q12"/>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161</vt:i4>
      </vt:variant>
    </vt:vector>
  </HeadingPairs>
  <TitlesOfParts>
    <vt:vector size="179" baseType="lpstr">
      <vt:lpstr>手順書</vt:lpstr>
      <vt:lpstr>初期設定</vt:lpstr>
      <vt:lpstr>総括表</vt:lpstr>
      <vt:lpstr>32【道路新設事業】（入力用）</vt:lpstr>
      <vt:lpstr>33【舗装工事業】（入力用）</vt:lpstr>
      <vt:lpstr>35【建築事業】（入力用）</vt:lpstr>
      <vt:lpstr>38【既設建築物設備工事業】（入力用）</vt:lpstr>
      <vt:lpstr>36【機械装置組立又は据付の事業(組立又は取付)】(入力用)</vt:lpstr>
      <vt:lpstr>36【機械装置組立又は据付の事業(その他)】(入力用)</vt:lpstr>
      <vt:lpstr>37【その他の建設事業（土木等）】（入力用）</vt:lpstr>
      <vt:lpstr>業種番号不明</vt:lpstr>
      <vt:lpstr>32【道路新設事業】（提出用）</vt:lpstr>
      <vt:lpstr>33【舗装工事業】（提出用）</vt:lpstr>
      <vt:lpstr>35【建築事業】（提出用）</vt:lpstr>
      <vt:lpstr>38【既設建築物設備工事業】（提出用） </vt:lpstr>
      <vt:lpstr>36【機械装置組立又は据付の事業(組立又は取付)】(提出用)</vt:lpstr>
      <vt:lpstr>36【機械装置組立又は据付の事業(その他)】(提出用)</vt:lpstr>
      <vt:lpstr>37【その他の建設事業（土木等）】（提出用）</vt:lpstr>
      <vt:lpstr>'32【道路新設事業】（入力用）'!_10月</vt:lpstr>
      <vt:lpstr>'33【舗装工事業】（入力用）'!_10月</vt:lpstr>
      <vt:lpstr>'36【機械装置組立又は据付の事業(その他)】(入力用)'!_10月</vt:lpstr>
      <vt:lpstr>'36【機械装置組立又は据付の事業(組立又は取付)】(入力用)'!_10月</vt:lpstr>
      <vt:lpstr>'37【その他の建設事業（土木等）】（入力用）'!_10月</vt:lpstr>
      <vt:lpstr>'38【既設建築物設備工事業】（入力用）'!_10月</vt:lpstr>
      <vt:lpstr>業種番号不明!_10月</vt:lpstr>
      <vt:lpstr>_10月</vt:lpstr>
      <vt:lpstr>'32【道路新設事業】（入力用）'!_11月</vt:lpstr>
      <vt:lpstr>'33【舗装工事業】（入力用）'!_11月</vt:lpstr>
      <vt:lpstr>'36【機械装置組立又は据付の事業(その他)】(入力用)'!_11月</vt:lpstr>
      <vt:lpstr>'36【機械装置組立又は据付の事業(組立又は取付)】(入力用)'!_11月</vt:lpstr>
      <vt:lpstr>'37【その他の建設事業（土木等）】（入力用）'!_11月</vt:lpstr>
      <vt:lpstr>'38【既設建築物設備工事業】（入力用）'!_11月</vt:lpstr>
      <vt:lpstr>業種番号不明!_11月</vt:lpstr>
      <vt:lpstr>_11月</vt:lpstr>
      <vt:lpstr>'32【道路新設事業】（入力用）'!_12月</vt:lpstr>
      <vt:lpstr>'33【舗装工事業】（入力用）'!_12月</vt:lpstr>
      <vt:lpstr>'36【機械装置組立又は据付の事業(その他)】(入力用)'!_12月</vt:lpstr>
      <vt:lpstr>'36【機械装置組立又は据付の事業(組立又は取付)】(入力用)'!_12月</vt:lpstr>
      <vt:lpstr>'37【その他の建設事業（土木等）】（入力用）'!_12月</vt:lpstr>
      <vt:lpstr>'38【既設建築物設備工事業】（入力用）'!_12月</vt:lpstr>
      <vt:lpstr>業種番号不明!_12月</vt:lpstr>
      <vt:lpstr>_12月</vt:lpstr>
      <vt:lpstr>'32【道路新設事業】（入力用）'!_1月</vt:lpstr>
      <vt:lpstr>'33【舗装工事業】（入力用）'!_1月</vt:lpstr>
      <vt:lpstr>'36【機械装置組立又は据付の事業(その他)】(入力用)'!_1月</vt:lpstr>
      <vt:lpstr>'36【機械装置組立又は据付の事業(組立又は取付)】(入力用)'!_1月</vt:lpstr>
      <vt:lpstr>'37【その他の建設事業（土木等）】（入力用）'!_1月</vt:lpstr>
      <vt:lpstr>'38【既設建築物設備工事業】（入力用）'!_1月</vt:lpstr>
      <vt:lpstr>業種番号不明!_1月</vt:lpstr>
      <vt:lpstr>_1月</vt:lpstr>
      <vt:lpstr>'32【道路新設事業】（入力用）'!_2月</vt:lpstr>
      <vt:lpstr>'33【舗装工事業】（入力用）'!_2月</vt:lpstr>
      <vt:lpstr>'36【機械装置組立又は据付の事業(その他)】(入力用)'!_2月</vt:lpstr>
      <vt:lpstr>'36【機械装置組立又は据付の事業(組立又は取付)】(入力用)'!_2月</vt:lpstr>
      <vt:lpstr>'37【その他の建設事業（土木等）】（入力用）'!_2月</vt:lpstr>
      <vt:lpstr>'38【既設建築物設備工事業】（入力用）'!_2月</vt:lpstr>
      <vt:lpstr>業種番号不明!_2月</vt:lpstr>
      <vt:lpstr>_2月</vt:lpstr>
      <vt:lpstr>'32【道路新設事業】（入力用）'!_3月</vt:lpstr>
      <vt:lpstr>'33【舗装工事業】（入力用）'!_3月</vt:lpstr>
      <vt:lpstr>'36【機械装置組立又は据付の事業(その他)】(入力用)'!_3月</vt:lpstr>
      <vt:lpstr>'36【機械装置組立又は据付の事業(組立又は取付)】(入力用)'!_3月</vt:lpstr>
      <vt:lpstr>'37【その他の建設事業（土木等）】（入力用）'!_3月</vt:lpstr>
      <vt:lpstr>'38【既設建築物設備工事業】（入力用）'!_3月</vt:lpstr>
      <vt:lpstr>業種番号不明!_3月</vt:lpstr>
      <vt:lpstr>_3月</vt:lpstr>
      <vt:lpstr>'32【道路新設事業】（入力用）'!_4月</vt:lpstr>
      <vt:lpstr>'33【舗装工事業】（入力用）'!_4月</vt:lpstr>
      <vt:lpstr>'36【機械装置組立又は据付の事業(その他)】(入力用)'!_4月</vt:lpstr>
      <vt:lpstr>'36【機械装置組立又は据付の事業(組立又は取付)】(入力用)'!_4月</vt:lpstr>
      <vt:lpstr>'37【その他の建設事業（土木等）】（入力用）'!_4月</vt:lpstr>
      <vt:lpstr>'38【既設建築物設備工事業】（入力用）'!_4月</vt:lpstr>
      <vt:lpstr>業種番号不明!_4月</vt:lpstr>
      <vt:lpstr>_4月</vt:lpstr>
      <vt:lpstr>'32【道路新設事業】（入力用）'!_5月</vt:lpstr>
      <vt:lpstr>'33【舗装工事業】（入力用）'!_5月</vt:lpstr>
      <vt:lpstr>'36【機械装置組立又は据付の事業(その他)】(入力用)'!_5月</vt:lpstr>
      <vt:lpstr>'36【機械装置組立又は据付の事業(組立又は取付)】(入力用)'!_5月</vt:lpstr>
      <vt:lpstr>'37【その他の建設事業（土木等）】（入力用）'!_5月</vt:lpstr>
      <vt:lpstr>'38【既設建築物設備工事業】（入力用）'!_5月</vt:lpstr>
      <vt:lpstr>業種番号不明!_5月</vt:lpstr>
      <vt:lpstr>_5月</vt:lpstr>
      <vt:lpstr>'32【道路新設事業】（入力用）'!_6月</vt:lpstr>
      <vt:lpstr>'33【舗装工事業】（入力用）'!_6月</vt:lpstr>
      <vt:lpstr>'36【機械装置組立又は据付の事業(その他)】(入力用)'!_6月</vt:lpstr>
      <vt:lpstr>'36【機械装置組立又は据付の事業(組立又は取付)】(入力用)'!_6月</vt:lpstr>
      <vt:lpstr>'37【その他の建設事業（土木等）】（入力用）'!_6月</vt:lpstr>
      <vt:lpstr>'38【既設建築物設備工事業】（入力用）'!_6月</vt:lpstr>
      <vt:lpstr>業種番号不明!_6月</vt:lpstr>
      <vt:lpstr>_6月</vt:lpstr>
      <vt:lpstr>'32【道路新設事業】（入力用）'!_7月</vt:lpstr>
      <vt:lpstr>'33【舗装工事業】（入力用）'!_7月</vt:lpstr>
      <vt:lpstr>'36【機械装置組立又は据付の事業(その他)】(入力用)'!_7月</vt:lpstr>
      <vt:lpstr>'36【機械装置組立又は据付の事業(組立又は取付)】(入力用)'!_7月</vt:lpstr>
      <vt:lpstr>'37【その他の建設事業（土木等）】（入力用）'!_7月</vt:lpstr>
      <vt:lpstr>'38【既設建築物設備工事業】（入力用）'!_7月</vt:lpstr>
      <vt:lpstr>業種番号不明!_7月</vt:lpstr>
      <vt:lpstr>_7月</vt:lpstr>
      <vt:lpstr>'32【道路新設事業】（入力用）'!_8月</vt:lpstr>
      <vt:lpstr>'33【舗装工事業】（入力用）'!_8月</vt:lpstr>
      <vt:lpstr>'36【機械装置組立又は据付の事業(その他)】(入力用)'!_8月</vt:lpstr>
      <vt:lpstr>'36【機械装置組立又は据付の事業(組立又は取付)】(入力用)'!_8月</vt:lpstr>
      <vt:lpstr>'37【その他の建設事業（土木等）】（入力用）'!_8月</vt:lpstr>
      <vt:lpstr>'38【既設建築物設備工事業】（入力用）'!_8月</vt:lpstr>
      <vt:lpstr>業種番号不明!_8月</vt:lpstr>
      <vt:lpstr>_8月</vt:lpstr>
      <vt:lpstr>'32【道路新設事業】（入力用）'!_9月</vt:lpstr>
      <vt:lpstr>'33【舗装工事業】（入力用）'!_9月</vt:lpstr>
      <vt:lpstr>'36【機械装置組立又は据付の事業(その他)】(入力用)'!_9月</vt:lpstr>
      <vt:lpstr>'36【機械装置組立又は据付の事業(組立又は取付)】(入力用)'!_9月</vt:lpstr>
      <vt:lpstr>'37【その他の建設事業（土木等）】（入力用）'!_9月</vt:lpstr>
      <vt:lpstr>'38【既設建築物設備工事業】（入力用）'!_9月</vt:lpstr>
      <vt:lpstr>業種番号不明!_9月</vt:lpstr>
      <vt:lpstr>_9月</vt:lpstr>
      <vt:lpstr>総括表!Print_Area</vt:lpstr>
      <vt:lpstr>'32【道路新設事業】（入力用）'!空白</vt:lpstr>
      <vt:lpstr>'33【舗装工事業】（入力用）'!空白</vt:lpstr>
      <vt:lpstr>'36【機械装置組立又は据付の事業(その他)】(入力用)'!空白</vt:lpstr>
      <vt:lpstr>'36【機械装置組立又は据付の事業(組立又は取付)】(入力用)'!空白</vt:lpstr>
      <vt:lpstr>'37【その他の建設事業（土木等）】（入力用）'!空白</vt:lpstr>
      <vt:lpstr>'38【既設建築物設備工事業】（入力用）'!空白</vt:lpstr>
      <vt:lpstr>業種番号不明!空白</vt:lpstr>
      <vt:lpstr>空白</vt:lpstr>
      <vt:lpstr>'32【道路新設事業】（入力用）'!対象年1_3月</vt:lpstr>
      <vt:lpstr>'33【舗装工事業】（入力用）'!対象年1_3月</vt:lpstr>
      <vt:lpstr>'36【機械装置組立又は据付の事業(その他)】(入力用)'!対象年1_3月</vt:lpstr>
      <vt:lpstr>'36【機械装置組立又は据付の事業(組立又は取付)】(入力用)'!対象年1_3月</vt:lpstr>
      <vt:lpstr>'37【その他の建設事業（土木等）】（入力用）'!対象年1_3月</vt:lpstr>
      <vt:lpstr>'38【既設建築物設備工事業】（入力用）'!対象年1_3月</vt:lpstr>
      <vt:lpstr>業種番号不明!対象年1_3月</vt:lpstr>
      <vt:lpstr>対象年1_3月</vt:lpstr>
      <vt:lpstr>'32【道路新設事業】（入力用）'!対象年2_3月</vt:lpstr>
      <vt:lpstr>'33【舗装工事業】（入力用）'!対象年2_3月</vt:lpstr>
      <vt:lpstr>'36【機械装置組立又は据付の事業(その他)】(入力用)'!対象年2_3月</vt:lpstr>
      <vt:lpstr>'36【機械装置組立又は据付の事業(組立又は取付)】(入力用)'!対象年2_3月</vt:lpstr>
      <vt:lpstr>'37【その他の建設事業（土木等）】（入力用）'!対象年2_3月</vt:lpstr>
      <vt:lpstr>'38【既設建築物設備工事業】（入力用）'!対象年2_3月</vt:lpstr>
      <vt:lpstr>業種番号不明!対象年2_3月</vt:lpstr>
      <vt:lpstr>対象年2_3月</vt:lpstr>
      <vt:lpstr>'32【道路新設事業】（入力用）'!対象年3月</vt:lpstr>
      <vt:lpstr>'33【舗装工事業】（入力用）'!対象年3月</vt:lpstr>
      <vt:lpstr>'36【機械装置組立又は据付の事業(その他)】(入力用)'!対象年3月</vt:lpstr>
      <vt:lpstr>'36【機械装置組立又は据付の事業(組立又は取付)】(入力用)'!対象年3月</vt:lpstr>
      <vt:lpstr>'37【その他の建設事業（土木等）】（入力用）'!対象年3月</vt:lpstr>
      <vt:lpstr>'38【既設建築物設備工事業】（入力用）'!対象年3月</vt:lpstr>
      <vt:lpstr>業種番号不明!対象年3月</vt:lpstr>
      <vt:lpstr>対象年3月</vt:lpstr>
      <vt:lpstr>'32【道路新設事業】（入力用）'!平31_1</vt:lpstr>
      <vt:lpstr>'33【舗装工事業】（入力用）'!平31_1</vt:lpstr>
      <vt:lpstr>'36【機械装置組立又は据付の事業(その他)】(入力用)'!平31_1</vt:lpstr>
      <vt:lpstr>'36【機械装置組立又は据付の事業(組立又は取付)】(入力用)'!平31_1</vt:lpstr>
      <vt:lpstr>'37【その他の建設事業（土木等）】（入力用）'!平31_1</vt:lpstr>
      <vt:lpstr>'38【既設建築物設備工事業】（入力用）'!平31_1</vt:lpstr>
      <vt:lpstr>業種番号不明!平31_1</vt:lpstr>
      <vt:lpstr>平31_1</vt:lpstr>
      <vt:lpstr>'32【道路新設事業】（入力用）'!平31_2</vt:lpstr>
      <vt:lpstr>'33【舗装工事業】（入力用）'!平31_2</vt:lpstr>
      <vt:lpstr>'36【機械装置組立又は据付の事業(その他)】(入力用)'!平31_2</vt:lpstr>
      <vt:lpstr>'36【機械装置組立又は据付の事業(組立又は取付)】(入力用)'!平31_2</vt:lpstr>
      <vt:lpstr>'37【その他の建設事業（土木等）】（入力用）'!平31_2</vt:lpstr>
      <vt:lpstr>'38【既設建築物設備工事業】（入力用）'!平31_2</vt:lpstr>
      <vt:lpstr>業種番号不明!平31_2</vt:lpstr>
      <vt:lpstr>平31_2</vt:lpstr>
      <vt:lpstr>'32【道路新設事業】（入力用）'!平31_3</vt:lpstr>
      <vt:lpstr>'33【舗装工事業】（入力用）'!平31_3</vt:lpstr>
      <vt:lpstr>'36【機械装置組立又は据付の事業(その他)】(入力用)'!平31_3</vt:lpstr>
      <vt:lpstr>'36【機械装置組立又は据付の事業(組立又は取付)】(入力用)'!平31_3</vt:lpstr>
      <vt:lpstr>'37【その他の建設事業（土木等）】（入力用）'!平31_3</vt:lpstr>
      <vt:lpstr>'38【既設建築物設備工事業】（入力用）'!平31_3</vt:lpstr>
      <vt:lpstr>業種番号不明!平31_3</vt:lpstr>
      <vt:lpstr>平31_3</vt:lpstr>
      <vt:lpstr>'32【道路新設事業】（入力用）'!平31_4</vt:lpstr>
      <vt:lpstr>'33【舗装工事業】（入力用）'!平31_4</vt:lpstr>
      <vt:lpstr>'36【機械装置組立又は据付の事業(その他)】(入力用)'!平31_4</vt:lpstr>
      <vt:lpstr>'36【機械装置組立又は据付の事業(組立又は取付)】(入力用)'!平31_4</vt:lpstr>
      <vt:lpstr>'37【その他の建設事業（土木等）】（入力用）'!平31_4</vt:lpstr>
      <vt:lpstr>'38【既設建築物設備工事業】（入力用）'!平31_4</vt:lpstr>
      <vt:lpstr>業種番号不明!平31_4</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2025-03-24T04:40:54Z</dcterms:modified>
</cp:coreProperties>
</file>